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1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<sst xmlns="http://schemas.openxmlformats.org/spreadsheetml/2006/main" count="25" uniqueCount="18">
  <si>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Jahr</t>
  </si>
  <si>
    <t>Anlagesumme:</t>
  </si>
  <si>
    <t>Depotwert</t>
  </si>
  <si>
    <t>Entnahmen gesamt</t>
  </si>
  <si>
    <t>Beiträge gesamt</t>
  </si>
  <si>
    <t>monatliche Entnahme:</t>
  </si>
  <si>
    <t>Zins p.a.:</t>
  </si>
  <si>
    <t xml:space="preserve">   Depotwert </t>
  </si>
  <si>
    <t xml:space="preserve">  Monatsbeitrag:</t>
  </si>
  <si>
    <t>€</t>
  </si>
  <si>
    <t>%</t>
  </si>
  <si>
    <t xml:space="preserve">  Monatsbeitrag</t>
  </si>
  <si>
    <t xml:space="preserve">   bitte die blauen Werte nach Wunsch abändern   </t>
  </si>
  <si>
    <t>Beitragsdynamik:</t>
  </si>
  <si>
    <t xml:space="preserve"> Sparplanrechner</t>
  </si>
  <si>
    <r>
      <t xml:space="preserve">Spar- und Entnahmeplanrechner dienen nur zu ungefähren theoretischen Hochrechnung. Die daraus ablesbaren Zahlen ergeben sich aus mathematischen Formeln und zeigen deshalb </t>
    </r>
    <r>
      <rPr>
        <b/>
        <sz val="8"/>
        <rFont val="Verdana"/>
        <family val="2"/>
      </rPr>
      <t>keine echten Werte</t>
    </r>
    <r>
      <rPr>
        <sz val="8"/>
        <rFont val="Verdana"/>
        <family val="2"/>
      </rPr>
      <t xml:space="preserve"> bestimmter Anlagen. </t>
    </r>
  </si>
  <si>
    <r>
      <t xml:space="preserve">Übrigens: Bei schwankenden Anlagen lässt sich ein völliger Verzehr des Kapitals </t>
    </r>
    <r>
      <rPr>
        <b/>
        <sz val="8"/>
        <rFont val="Verdana"/>
        <family val="2"/>
      </rPr>
      <t>nicht</t>
    </r>
    <r>
      <rPr>
        <sz val="8"/>
        <rFont val="Verdana"/>
        <family val="2"/>
      </rPr>
      <t xml:space="preserve"> auf einem vorhersehbaren Zeitpunkt berechnen.</t>
    </r>
  </si>
  <si>
    <t xml:space="preserve"> Einmalanlage &amp; Sofortrente-Rechner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</si>
</sst>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0\ _€_-;\-* #,##0.000\ _€_-;_-* &quot;-&quot;??\ _€_-;_-@_-"/>
    <numFmt numFmtId="173" formatCode="_-* #,##0.0000\ _€_-;\-* #,##0.0000\ _€_-;_-* &quot;-&quot;??\ _€_-;_-@_-"/>
    <numFmt numFmtId="174" formatCode="0.0"/>
    <numFmt numFmtId="175" formatCode="0.000"/>
    <numFmt numFmtId="176" formatCode="0.0000"/>
    <numFmt numFmtId="177" formatCode="_-* #,##0.0\ _€_-;\-* #,##0.0\ _€_-;_-* &quot;-&quot;??\ _€_-;_-@_-"/>
    <numFmt numFmtId="178" formatCode="_-* #,##0\ _€_-;\-* #,##0\ _€_-;_-* &quot;-&quot;??\ _€_-;_-@_-"/>
    <numFmt numFmtId="179" formatCode="_-* #,##0.0\ &quot;€&quot;_-;\-* #,##0.0\ &quot;€&quot;_-;_-* &quot;-&quot;??\ &quot;€&quot;_-;_-@_-"/>
    <numFmt numFmtId="180" formatCode="_-* #,##0\ &quot;€&quot;_-;\-* #,##0\ &quot;€&quot;_-;_-* &quot;-&quot;??\ &quot;€&quot;_-;_-@_-"/>
    <numFmt numFmtId="181" formatCode="_-* #,##0.00000\ _€_-;\-* #,##0.00000\ _€_-;_-* &quot;-&quot;??\ _€_-;_-@_-"/>
    <numFmt numFmtId="182" formatCode="_-* #,##0.000000\ _€_-;\-* #,##0.000000\ _€_-;_-* &quot;-&quot;??\ _€_-;_-@_-"/>
    <numFmt numFmtId="183" formatCode="_-* #,##0.0000000\ _€_-;\-* #,##0.0000000\ _€_-;_-* &quot;-&quot;??\ _€_-;_-@_-"/>
    <numFmt numFmtId="184" formatCode="_-* #,##0.00000000\ _€_-;\-* #,##0.00000000\ _€_-;_-* &quot;-&quot;??\ _€_-;_-@_-"/>
    <numFmt numFmtId="185" formatCode="_-* #,##0.000000000\ _€_-;\-* #,##0.000000000\ _€_-;_-* &quot;-&quot;??\ _€_-;_-@_-"/>
    <numFmt numFmtId="186" formatCode="_-* #,##0.0000000000\ _€_-;\-* #,##0.0000000000\ _€_-;_-* &quot;-&quot;??\ _€_-;_-@_-"/>
    <numFmt numFmtId="187" formatCode="_-* #,##0.00000000000\ _€_-;\-* #,##0.00000000000\ _€_-;_-* &quot;-&quot;??\ _€_-;_-@_-"/>
    <numFmt numFmtId="188" formatCode="_-* #,##0.000000000000\ _€_-;\-* #,##0.000000000000\ _€_-;_-* &quot;-&quot;??\ _€_-;_-@_-"/>
    <numFmt numFmtId="189" formatCode="_-* #,##0.0000000000000\ _€_-;\-* #,##0.0000000000000\ _€_-;_-* &quot;-&quot;??\ _€_-;_-@_-"/>
    <numFmt numFmtId="190" formatCode="_-* #,##0.00000000000000\ _€_-;\-* #,##0.00000000000000\ _€_-;_-* &quot;-&quot;??\ _€_-;_-@_-"/>
    <numFmt numFmtId="191" formatCode="_-* #,##0.000000000000000\ _€_-;\-* #,##0.000000000000000\ _€_-;_-* &quot;-&quot;??\ _€_-;_-@_-"/>
    <numFmt numFmtId="192" formatCode="_-* #,##0.0000000000000000\ _€_-;\-* #,##0.0000000000000000\ _€_-;_-* &quot;-&quot;??\ _€_-;_-@_-"/>
    <numFmt numFmtId="193" formatCode="0.0%"/>
    <numFmt numFmtId="194" formatCode="0.000%"/>
    <numFmt numFmtId="195" formatCode="#,##0.000\ &quot;€&quot;;\-#,##0.000\ &quot;€&quot;"/>
    <numFmt numFmtId="196" formatCode="#,##0.0\ &quot;€&quot;;\-#,##0.0\ &quot;€&quot;"/>
    <numFmt numFmtId="197" formatCode="_-* #,##0.000\ &quot;€&quot;_-;\-* #,##0.000\ &quot;€&quot;_-;_-* &quot;-&quot;??\ &quot;€&quot;_-;_-@_-"/>
    <numFmt numFmtId="198" formatCode="_-* #,##0.0\ _D_M_-;\-* #,##0.0\ _D_M_-;_-* &quot;-&quot;?\ _D_M_-;_-@_-"/>
    <numFmt numFmtId="199" formatCode="0.00000"/>
    <numFmt numFmtId="200" formatCode="#,##0\ &quot;€&quot;"/>
    <numFmt numFmtId="201" formatCode="#,##0.0\ &quot;€&quot;;[Red]\-#,##0.0\ &quot;€&quot;"/>
    <numFmt numFmtId="202" formatCode="#,##0.0\ &quot;€&quot;"/>
    <numFmt numFmtId="203" formatCode="_-* #,##0.0\ _€_-;\-* #,##0.0\ _€_-;_-* &quot;-&quot;?\ _€_-;_-@_-"/>
    <numFmt numFmtId="204" formatCode="#,##0_ ;\-#,##0\ "/>
    <numFmt numFmtId="205" formatCode="#,##0.0_ ;\-#,##0.0\ "/>
  </numFmts>
  <fonts count="3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u val="single"/>
      <sz val="20"/>
      <name val="Arial"/>
      <family val="2"/>
    </font>
    <font>
      <sz val="8"/>
      <color indexed="16"/>
      <name val="Arial"/>
      <family val="2"/>
    </font>
    <font>
      <b/>
      <u val="single"/>
      <sz val="12"/>
      <name val="Arial"/>
      <family val="2"/>
    </font>
    <font>
      <b/>
      <sz val="8"/>
      <color indexed="16"/>
      <name val="Arial"/>
      <family val="2"/>
    </font>
    <font>
      <sz val="8"/>
      <color indexed="23"/>
      <name val="Arial"/>
      <family val="0"/>
    </font>
    <font>
      <sz val="14"/>
      <color indexed="23"/>
      <name val="Arial"/>
      <family val="0"/>
    </font>
    <font>
      <sz val="14"/>
      <name val="Arial"/>
      <family val="0"/>
    </font>
    <font>
      <sz val="10"/>
      <color indexed="58"/>
      <name val="Arial"/>
      <family val="2"/>
    </font>
    <font>
      <sz val="8"/>
      <color indexed="58"/>
      <name val="Arial"/>
      <family val="2"/>
    </font>
    <font>
      <sz val="10"/>
      <color indexed="63"/>
      <name val="Arial"/>
      <family val="0"/>
    </font>
    <font>
      <sz val="7"/>
      <name val="Arial"/>
      <family val="0"/>
    </font>
    <font>
      <sz val="7"/>
      <color indexed="16"/>
      <name val="Arial"/>
      <family val="0"/>
    </font>
    <font>
      <b/>
      <sz val="10"/>
      <color indexed="59"/>
      <name val="Arial"/>
      <family val="2"/>
    </font>
    <font>
      <sz val="20"/>
      <color indexed="59"/>
      <name val="Arial"/>
      <family val="2"/>
    </font>
    <font>
      <b/>
      <sz val="10"/>
      <color indexed="16"/>
      <name val="Arial"/>
      <family val="2"/>
    </font>
    <font>
      <sz val="14"/>
      <color indexed="16"/>
      <name val="Arial"/>
      <family val="2"/>
    </font>
    <font>
      <sz val="7"/>
      <color indexed="59"/>
      <name val="Arial"/>
      <family val="2"/>
    </font>
    <font>
      <sz val="10"/>
      <color indexed="16"/>
      <name val="Arial Narrow"/>
      <family val="2"/>
    </font>
    <font>
      <sz val="10"/>
      <color indexed="59"/>
      <name val="Arial Narrow"/>
      <family val="2"/>
    </font>
    <font>
      <b/>
      <sz val="14"/>
      <color indexed="12"/>
      <name val="Arial"/>
      <family val="2"/>
    </font>
    <font>
      <sz val="8"/>
      <color indexed="12"/>
      <name val="Arial"/>
      <family val="2"/>
    </font>
    <font>
      <sz val="7"/>
      <color indexed="60"/>
      <name val="Arial"/>
      <family val="0"/>
    </font>
    <font>
      <sz val="10"/>
      <name val="Verdana"/>
      <family val="2"/>
    </font>
    <font>
      <b/>
      <sz val="12"/>
      <name val="Arial"/>
      <family val="2"/>
    </font>
    <font>
      <b/>
      <sz val="12"/>
      <color indexed="23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u val="single"/>
      <sz val="10"/>
      <color indexed="12"/>
      <name val="Verdana"/>
      <family val="2"/>
    </font>
    <font>
      <b/>
      <sz val="10"/>
      <color indexed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8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0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16" fontId="0" fillId="2" borderId="0" xfId="0" applyNumberFormat="1" applyFill="1" applyAlignment="1">
      <alignment horizontal="center" vertical="center"/>
    </xf>
    <xf numFmtId="16" fontId="6" fillId="2" borderId="0" xfId="0" applyNumberFormat="1" applyFont="1" applyFill="1" applyAlignment="1">
      <alignment horizontal="center" vertical="center"/>
    </xf>
    <xf numFmtId="5" fontId="11" fillId="3" borderId="7" xfId="0" applyNumberFormat="1" applyFont="1" applyFill="1" applyBorder="1" applyAlignment="1">
      <alignment horizontal="center" vertical="center"/>
    </xf>
    <xf numFmtId="5" fontId="11" fillId="3" borderId="8" xfId="0" applyNumberFormat="1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5" fontId="5" fillId="5" borderId="1" xfId="21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2" fontId="3" fillId="2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14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9" fillId="5" borderId="1" xfId="0" applyFont="1" applyFill="1" applyBorder="1" applyAlignment="1">
      <alignment horizontal="left" vertical="center"/>
    </xf>
    <xf numFmtId="0" fontId="20" fillId="4" borderId="0" xfId="0" applyFont="1" applyFill="1" applyBorder="1" applyAlignment="1">
      <alignment horizontal="center"/>
    </xf>
    <xf numFmtId="44" fontId="20" fillId="4" borderId="0" xfId="18" applyFont="1" applyFill="1" applyBorder="1" applyAlignment="1">
      <alignment horizontal="center"/>
    </xf>
    <xf numFmtId="0" fontId="21" fillId="4" borderId="0" xfId="0" applyFont="1" applyFill="1" applyBorder="1" applyAlignment="1">
      <alignment horizontal="center"/>
    </xf>
    <xf numFmtId="0" fontId="22" fillId="5" borderId="0" xfId="0" applyFont="1" applyFill="1" applyBorder="1" applyAlignment="1">
      <alignment horizontal="center"/>
    </xf>
    <xf numFmtId="0" fontId="22" fillId="5" borderId="0" xfId="0" applyFont="1" applyFill="1" applyBorder="1" applyAlignment="1">
      <alignment horizontal="right"/>
    </xf>
    <xf numFmtId="0" fontId="22" fillId="5" borderId="0" xfId="0" applyFont="1" applyFill="1" applyBorder="1" applyAlignment="1">
      <alignment horizontal="right" vertical="center" wrapText="1"/>
    </xf>
    <xf numFmtId="0" fontId="22" fillId="5" borderId="0" xfId="0" applyNumberFormat="1" applyFont="1" applyFill="1" applyBorder="1" applyAlignment="1">
      <alignment horizontal="right" vertical="center" wrapText="1"/>
    </xf>
    <xf numFmtId="0" fontId="20" fillId="4" borderId="0" xfId="0" applyFont="1" applyFill="1" applyBorder="1" applyAlignment="1">
      <alignment horizontal="right" vertical="center"/>
    </xf>
    <xf numFmtId="44" fontId="20" fillId="4" borderId="0" xfId="18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right" vertical="center" wrapText="1"/>
    </xf>
    <xf numFmtId="0" fontId="14" fillId="4" borderId="0" xfId="0" applyFont="1" applyFill="1" applyBorder="1" applyAlignment="1">
      <alignment horizontal="left" vertical="center"/>
    </xf>
    <xf numFmtId="0" fontId="0" fillId="4" borderId="6" xfId="0" applyFill="1" applyBorder="1" applyAlignment="1">
      <alignment horizontal="left" vertical="center"/>
    </xf>
    <xf numFmtId="0" fontId="23" fillId="5" borderId="0" xfId="0" applyNumberFormat="1" applyFont="1" applyFill="1" applyBorder="1" applyAlignment="1">
      <alignment horizontal="left" vertical="center" wrapText="1"/>
    </xf>
    <xf numFmtId="0" fontId="11" fillId="5" borderId="0" xfId="0" applyNumberFormat="1" applyFont="1" applyFill="1" applyBorder="1" applyAlignment="1">
      <alignment horizontal="left" vertical="center" wrapText="1"/>
    </xf>
    <xf numFmtId="0" fontId="16" fillId="3" borderId="2" xfId="0" applyFont="1" applyFill="1" applyBorder="1" applyAlignment="1">
      <alignment horizontal="left" vertical="center"/>
    </xf>
    <xf numFmtId="0" fontId="15" fillId="3" borderId="2" xfId="0" applyFont="1" applyFill="1" applyBorder="1" applyAlignment="1">
      <alignment horizontal="left" vertical="center"/>
    </xf>
    <xf numFmtId="0" fontId="15" fillId="3" borderId="9" xfId="0" applyFont="1" applyFill="1" applyBorder="1" applyAlignment="1">
      <alignment horizontal="left" vertical="center"/>
    </xf>
    <xf numFmtId="5" fontId="5" fillId="5" borderId="6" xfId="21" applyNumberFormat="1" applyFont="1" applyFill="1" applyBorder="1" applyAlignment="1">
      <alignment horizontal="left" vertical="center"/>
    </xf>
    <xf numFmtId="0" fontId="0" fillId="0" borderId="0" xfId="0" applyNumberFormat="1" applyFill="1" applyAlignment="1">
      <alignment horizontal="left" vertical="center"/>
    </xf>
    <xf numFmtId="44" fontId="13" fillId="3" borderId="7" xfId="18" applyFont="1" applyFill="1" applyBorder="1" applyAlignment="1">
      <alignment horizontal="center" vertical="center"/>
    </xf>
    <xf numFmtId="180" fontId="11" fillId="3" borderId="7" xfId="21" applyNumberFormat="1" applyFont="1" applyFill="1" applyBorder="1" applyAlignment="1">
      <alignment horizontal="center" vertical="center"/>
    </xf>
    <xf numFmtId="44" fontId="13" fillId="3" borderId="8" xfId="18" applyFont="1" applyFill="1" applyBorder="1" applyAlignment="1">
      <alignment horizontal="center" vertical="center"/>
    </xf>
    <xf numFmtId="180" fontId="11" fillId="3" borderId="8" xfId="21" applyNumberFormat="1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center"/>
    </xf>
    <xf numFmtId="0" fontId="26" fillId="4" borderId="0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 vertical="center"/>
    </xf>
    <xf numFmtId="180" fontId="9" fillId="6" borderId="11" xfId="21" applyNumberFormat="1" applyFont="1" applyFill="1" applyBorder="1" applyAlignment="1">
      <alignment horizontal="center" vertical="center"/>
    </xf>
    <xf numFmtId="0" fontId="16" fillId="6" borderId="12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5" fontId="12" fillId="6" borderId="7" xfId="18" applyNumberFormat="1" applyFont="1" applyFill="1" applyBorder="1" applyAlignment="1">
      <alignment horizontal="center" vertical="center"/>
    </xf>
    <xf numFmtId="180" fontId="9" fillId="6" borderId="7" xfId="21" applyNumberFormat="1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44" fontId="12" fillId="6" borderId="7" xfId="18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/>
    </xf>
    <xf numFmtId="180" fontId="9" fillId="6" borderId="7" xfId="21" applyNumberFormat="1" applyFont="1" applyFill="1" applyBorder="1" applyAlignment="1">
      <alignment vertical="center"/>
    </xf>
    <xf numFmtId="180" fontId="9" fillId="6" borderId="7" xfId="21" applyNumberFormat="1" applyFont="1" applyFill="1" applyBorder="1" applyAlignment="1">
      <alignment horizontal="left" vertical="center"/>
    </xf>
    <xf numFmtId="0" fontId="16" fillId="6" borderId="14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5" fontId="9" fillId="7" borderId="11" xfId="0" applyNumberFormat="1" applyFont="1" applyFill="1" applyBorder="1" applyAlignment="1">
      <alignment horizontal="center" vertical="center"/>
    </xf>
    <xf numFmtId="6" fontId="6" fillId="7" borderId="15" xfId="18" applyNumberFormat="1" applyFont="1" applyFill="1" applyBorder="1" applyAlignment="1">
      <alignment horizontal="right" vertical="center"/>
    </xf>
    <xf numFmtId="0" fontId="16" fillId="7" borderId="12" xfId="0" applyFont="1" applyFill="1" applyBorder="1" applyAlignment="1">
      <alignment horizontal="left" vertical="center"/>
    </xf>
    <xf numFmtId="0" fontId="6" fillId="7" borderId="13" xfId="0" applyFont="1" applyFill="1" applyBorder="1" applyAlignment="1">
      <alignment horizontal="center" vertical="center"/>
    </xf>
    <xf numFmtId="5" fontId="9" fillId="7" borderId="7" xfId="0" applyNumberFormat="1" applyFont="1" applyFill="1" applyBorder="1" applyAlignment="1">
      <alignment horizontal="center" vertical="center"/>
    </xf>
    <xf numFmtId="6" fontId="6" fillId="7" borderId="16" xfId="18" applyNumberFormat="1" applyFont="1" applyFill="1" applyBorder="1" applyAlignment="1">
      <alignment horizontal="right" vertical="center"/>
    </xf>
    <xf numFmtId="0" fontId="16" fillId="7" borderId="2" xfId="0" applyFont="1" applyFill="1" applyBorder="1" applyAlignment="1">
      <alignment horizontal="left" vertical="center"/>
    </xf>
    <xf numFmtId="204" fontId="27" fillId="7" borderId="7" xfId="18" applyNumberFormat="1" applyFont="1" applyFill="1" applyBorder="1" applyAlignment="1" applyProtection="1">
      <alignment horizontal="right" vertical="center"/>
      <protection locked="0"/>
    </xf>
    <xf numFmtId="3" fontId="27" fillId="5" borderId="0" xfId="0" applyNumberFormat="1" applyFont="1" applyFill="1" applyBorder="1" applyAlignment="1">
      <alignment horizontal="right" vertical="center" wrapText="1"/>
    </xf>
    <xf numFmtId="1" fontId="27" fillId="5" borderId="0" xfId="21" applyNumberFormat="1" applyFont="1" applyFill="1" applyBorder="1" applyAlignment="1">
      <alignment horizontal="right" vertical="center"/>
    </xf>
    <xf numFmtId="204" fontId="27" fillId="6" borderId="7" xfId="18" applyNumberFormat="1" applyFont="1" applyFill="1" applyBorder="1" applyAlignment="1" applyProtection="1">
      <alignment horizontal="right" vertical="center"/>
      <protection locked="0"/>
    </xf>
    <xf numFmtId="5" fontId="27" fillId="4" borderId="0" xfId="18" applyNumberFormat="1" applyFont="1" applyFill="1" applyBorder="1" applyAlignment="1">
      <alignment horizontal="right" vertical="center"/>
    </xf>
    <xf numFmtId="193" fontId="27" fillId="4" borderId="0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18" fillId="2" borderId="0" xfId="0" applyFont="1" applyFill="1" applyAlignment="1">
      <alignment horizontal="center" vertical="top"/>
    </xf>
    <xf numFmtId="6" fontId="31" fillId="3" borderId="16" xfId="18" applyNumberFormat="1" applyFont="1" applyFill="1" applyBorder="1" applyAlignment="1">
      <alignment horizontal="right" vertical="center"/>
    </xf>
    <xf numFmtId="6" fontId="31" fillId="3" borderId="17" xfId="18" applyNumberFormat="1" applyFont="1" applyFill="1" applyBorder="1" applyAlignment="1">
      <alignment horizontal="right" vertical="center"/>
    </xf>
    <xf numFmtId="0" fontId="31" fillId="3" borderId="13" xfId="0" applyFont="1" applyFill="1" applyBorder="1" applyAlignment="1">
      <alignment horizontal="center" vertical="center"/>
    </xf>
    <xf numFmtId="0" fontId="31" fillId="3" borderId="18" xfId="0" applyFont="1" applyFill="1" applyBorder="1" applyAlignment="1">
      <alignment horizontal="center" vertical="center"/>
    </xf>
    <xf numFmtId="5" fontId="32" fillId="3" borderId="7" xfId="18" applyNumberFormat="1" applyFont="1" applyFill="1" applyBorder="1" applyAlignment="1">
      <alignment horizontal="center" vertical="center"/>
    </xf>
    <xf numFmtId="5" fontId="32" fillId="3" borderId="8" xfId="18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10" fontId="0" fillId="0" borderId="0" xfId="0" applyNumberFormat="1" applyFill="1" applyAlignment="1">
      <alignment horizontal="center" vertical="center"/>
    </xf>
    <xf numFmtId="44" fontId="0" fillId="0" borderId="0" xfId="18" applyFill="1" applyAlignment="1">
      <alignment horizontal="center" vertical="center"/>
    </xf>
    <xf numFmtId="44" fontId="0" fillId="0" borderId="0" xfId="18" applyFill="1" applyAlignment="1">
      <alignment horizontal="left" vertical="center"/>
    </xf>
    <xf numFmtId="205" fontId="27" fillId="6" borderId="7" xfId="18" applyNumberFormat="1" applyFont="1" applyFill="1" applyBorder="1" applyAlignment="1" applyProtection="1">
      <alignment horizontal="right" vertical="center"/>
      <protection locked="0"/>
    </xf>
    <xf numFmtId="205" fontId="27" fillId="7" borderId="7" xfId="18" applyNumberFormat="1" applyFont="1" applyFill="1" applyBorder="1" applyAlignment="1" applyProtection="1">
      <alignment horizontal="right"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30" fillId="2" borderId="0" xfId="0" applyFont="1" applyFill="1" applyBorder="1" applyAlignment="1" applyProtection="1">
      <alignment vertical="center"/>
      <protection/>
    </xf>
    <xf numFmtId="0" fontId="0" fillId="2" borderId="0" xfId="0" applyFill="1" applyAlignment="1" applyProtection="1">
      <alignment vertical="center"/>
      <protection/>
    </xf>
    <xf numFmtId="10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/>
    </xf>
    <xf numFmtId="0" fontId="30" fillId="2" borderId="0" xfId="0" applyFont="1" applyFill="1" applyAlignment="1">
      <alignment vertical="center" wrapText="1"/>
    </xf>
    <xf numFmtId="0" fontId="30" fillId="2" borderId="0" xfId="0" applyFont="1" applyFill="1" applyAlignment="1">
      <alignment horizontal="left" vertical="center" wrapText="1"/>
    </xf>
    <xf numFmtId="0" fontId="6" fillId="2" borderId="0" xfId="0" applyFont="1" applyFill="1" applyAlignment="1" applyProtection="1">
      <alignment horizontal="center" vertical="center"/>
      <protection locked="0"/>
    </xf>
    <xf numFmtId="0" fontId="30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/>
    </xf>
    <xf numFmtId="0" fontId="20" fillId="4" borderId="0" xfId="0" applyFont="1" applyFill="1" applyBorder="1" applyAlignment="1">
      <alignment horizontal="right" vertical="center" wrapText="1"/>
    </xf>
    <xf numFmtId="0" fontId="20" fillId="4" borderId="19" xfId="0" applyFont="1" applyFill="1" applyBorder="1" applyAlignment="1">
      <alignment horizontal="right" vertical="center" wrapText="1"/>
    </xf>
    <xf numFmtId="0" fontId="33" fillId="2" borderId="0" xfId="0" applyFont="1" applyFill="1" applyBorder="1" applyAlignment="1">
      <alignment horizontal="justify" vertical="center" wrapText="1"/>
    </xf>
    <xf numFmtId="0" fontId="30" fillId="2" borderId="0" xfId="0" applyFont="1" applyFill="1" applyBorder="1" applyAlignment="1" applyProtection="1">
      <alignment horizontal="right" vertical="center"/>
      <protection/>
    </xf>
    <xf numFmtId="0" fontId="30" fillId="0" borderId="0" xfId="0" applyFont="1" applyAlignment="1">
      <alignment/>
    </xf>
    <xf numFmtId="180" fontId="6" fillId="6" borderId="20" xfId="18" applyNumberFormat="1" applyFont="1" applyFill="1" applyBorder="1" applyAlignment="1">
      <alignment horizontal="center" vertical="center"/>
    </xf>
    <xf numFmtId="180" fontId="31" fillId="3" borderId="21" xfId="18" applyNumberFormat="1" applyFont="1" applyFill="1" applyBorder="1" applyAlignment="1">
      <alignment horizontal="center" vertical="center"/>
    </xf>
    <xf numFmtId="0" fontId="35" fillId="2" borderId="0" xfId="19" applyFont="1" applyFill="1" applyAlignment="1" applyProtection="1">
      <alignment horizontal="center" vertical="center"/>
      <protection locked="0"/>
    </xf>
    <xf numFmtId="180" fontId="31" fillId="3" borderId="20" xfId="18" applyNumberFormat="1" applyFont="1" applyFill="1" applyBorder="1" applyAlignment="1">
      <alignment horizontal="center" vertical="center"/>
    </xf>
    <xf numFmtId="0" fontId="31" fillId="2" borderId="0" xfId="0" applyFont="1" applyFill="1" applyAlignment="1">
      <alignment horizontal="left" vertical="center"/>
    </xf>
    <xf numFmtId="0" fontId="28" fillId="2" borderId="0" xfId="0" applyFont="1" applyFill="1" applyAlignment="1">
      <alignment horizontal="center"/>
    </xf>
    <xf numFmtId="44" fontId="24" fillId="4" borderId="22" xfId="18" applyFont="1" applyFill="1" applyBorder="1" applyAlignment="1">
      <alignment horizontal="center" vertical="top"/>
    </xf>
    <xf numFmtId="44" fontId="24" fillId="4" borderId="23" xfId="18" applyFont="1" applyFill="1" applyBorder="1" applyAlignment="1">
      <alignment horizontal="center" vertical="top"/>
    </xf>
    <xf numFmtId="44" fontId="24" fillId="4" borderId="24" xfId="18" applyFont="1" applyFill="1" applyBorder="1" applyAlignment="1">
      <alignment horizontal="center" vertical="top"/>
    </xf>
    <xf numFmtId="0" fontId="29" fillId="5" borderId="22" xfId="0" applyFont="1" applyFill="1" applyBorder="1" applyAlignment="1">
      <alignment horizontal="center" vertical="top"/>
    </xf>
    <xf numFmtId="0" fontId="29" fillId="5" borderId="23" xfId="0" applyFont="1" applyFill="1" applyBorder="1" applyAlignment="1">
      <alignment horizontal="center" vertical="top"/>
    </xf>
    <xf numFmtId="0" fontId="29" fillId="5" borderId="24" xfId="0" applyFont="1" applyFill="1" applyBorder="1" applyAlignment="1">
      <alignment horizontal="center" vertical="top"/>
    </xf>
    <xf numFmtId="0" fontId="20" fillId="4" borderId="0" xfId="0" applyFont="1" applyFill="1" applyBorder="1" applyAlignment="1">
      <alignment horizontal="right" vertical="center"/>
    </xf>
    <xf numFmtId="0" fontId="20" fillId="4" borderId="19" xfId="0" applyFont="1" applyFill="1" applyBorder="1" applyAlignment="1">
      <alignment horizontal="right" vertical="center"/>
    </xf>
    <xf numFmtId="0" fontId="22" fillId="5" borderId="0" xfId="0" applyFont="1" applyFill="1" applyBorder="1" applyAlignment="1">
      <alignment horizontal="right" vertical="center" wrapText="1"/>
    </xf>
    <xf numFmtId="0" fontId="22" fillId="5" borderId="0" xfId="0" applyNumberFormat="1" applyFont="1" applyFill="1" applyBorder="1" applyAlignment="1">
      <alignment horizontal="right" vertical="center" wrapText="1"/>
    </xf>
    <xf numFmtId="0" fontId="20" fillId="4" borderId="6" xfId="0" applyFont="1" applyFill="1" applyBorder="1" applyAlignment="1">
      <alignment horizontal="right"/>
    </xf>
    <xf numFmtId="5" fontId="12" fillId="6" borderId="11" xfId="18" applyNumberFormat="1" applyFont="1" applyFill="1" applyBorder="1" applyAlignment="1">
      <alignment horizontal="center" vertical="center"/>
    </xf>
    <xf numFmtId="180" fontId="6" fillId="6" borderId="25" xfId="18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NumberFormat="1" applyFont="1" applyFill="1" applyAlignment="1">
      <alignment horizontal="center" vertical="center"/>
    </xf>
    <xf numFmtId="0" fontId="30" fillId="2" borderId="0" xfId="0" applyFont="1" applyFill="1" applyBorder="1" applyAlignment="1">
      <alignment horizontal="justify" vertical="center" wrapText="1"/>
    </xf>
    <xf numFmtId="0" fontId="35" fillId="2" borderId="0" xfId="19" applyFont="1" applyFill="1" applyBorder="1" applyAlignment="1">
      <alignment horizontal="left" vertical="center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AFA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E5E5"/>
      <rgbColor rgb="000066CC"/>
      <rgbColor rgb="00CCCCFF"/>
      <rgbColor rgb="00DCDCDC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E7"/>
      <rgbColor rgb="0099CCFF"/>
      <rgbColor rgb="00FF99CC"/>
      <rgbColor rgb="00CC99FF"/>
      <rgbColor rgb="00FFCC99"/>
      <rgbColor rgb="003366FF"/>
      <rgbColor rgb="0033CCCC"/>
      <rgbColor rgb="0099CC00"/>
      <rgbColor rgb="00FAECD2"/>
      <rgbColor rgb="00FF9900"/>
      <rgbColor rgb="00FF6600"/>
      <rgbColor rgb="00666699"/>
      <rgbColor rgb="00C0D5B5"/>
      <rgbColor rgb="00003366"/>
      <rgbColor rgb="00339966"/>
      <rgbColor rgb="00003300"/>
      <rgbColor rgb="00333300"/>
      <rgbColor rgb="00993300"/>
      <rgbColor rgb="00E2EBD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gegen-altersarmut.de/Angebote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285750</xdr:colOff>
      <xdr:row>23</xdr:row>
      <xdr:rowOff>9525</xdr:rowOff>
    </xdr:from>
    <xdr:to>
      <xdr:col>23</xdr:col>
      <xdr:colOff>257175</xdr:colOff>
      <xdr:row>31</xdr:row>
      <xdr:rowOff>95250</xdr:rowOff>
    </xdr:to>
    <xdr:grpSp>
      <xdr:nvGrpSpPr>
        <xdr:cNvPr id="1" name="Group 6"/>
        <xdr:cNvGrpSpPr>
          <a:grpSpLocks/>
        </xdr:cNvGrpSpPr>
      </xdr:nvGrpSpPr>
      <xdr:grpSpPr>
        <a:xfrm>
          <a:off x="7953375" y="3448050"/>
          <a:ext cx="2743200" cy="1209675"/>
          <a:chOff x="969" y="398"/>
          <a:chExt cx="288" cy="127"/>
        </a:xfrm>
        <a:solidFill>
          <a:srgbClr val="FFFFFF"/>
        </a:solidFill>
      </xdr:grpSpPr>
      <xdr:sp>
        <xdr:nvSpPr>
          <xdr:cNvPr id="2" name="TextBox 1"/>
          <xdr:cNvSpPr txBox="1">
            <a:spLocks noChangeArrowheads="1"/>
          </xdr:cNvSpPr>
        </xdr:nvSpPr>
        <xdr:spPr>
          <a:xfrm>
            <a:off x="969" y="398"/>
            <a:ext cx="288" cy="103"/>
          </a:xfrm>
          <a:prstGeom prst="rect">
            <a:avLst/>
          </a:prstGeom>
          <a:solidFill>
            <a:srgbClr val="EAEAEA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08000" tIns="108000" rIns="108000" bIns="108000"/>
          <a:p>
            <a:pPr algn="just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Gerne erstellen wir für Sie ein Angebot nach Ihren Vorgaben. Sie erhalten dieses kostenlos per E-Mail zugesandt. </a:t>
            </a:r>
          </a:p>
        </xdr:txBody>
      </xdr:sp>
      <xdr:sp>
        <xdr:nvSpPr>
          <xdr:cNvPr id="3" name="TextBox 2">
            <a:hlinkClick r:id="rId1"/>
          </xdr:cNvPr>
          <xdr:cNvSpPr txBox="1">
            <a:spLocks noChangeArrowheads="1"/>
          </xdr:cNvSpPr>
        </xdr:nvSpPr>
        <xdr:spPr>
          <a:xfrm>
            <a:off x="1106" y="465"/>
            <a:ext cx="141" cy="24"/>
          </a:xfrm>
          <a:prstGeom prst="rect">
            <a:avLst/>
          </a:prstGeom>
          <a:solidFill>
            <a:srgbClr val="800000"/>
          </a:solidFill>
          <a:ln w="9525" cmpd="sng">
            <a:noFill/>
          </a:ln>
        </xdr:spPr>
        <xdr:txBody>
          <a:bodyPr vertOverflow="clip" wrap="square" lIns="0" tIns="28800" rIns="0" bIns="0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&gt;&gt; Unsere Angebote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970" y="503"/>
            <a:ext cx="287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8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ein Service von www.gegen-altersarmut.de - © 2015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5"/>
  <sheetViews>
    <sheetView tabSelected="1" workbookViewId="0" topLeftCell="A1">
      <selection activeCell="P8" sqref="P8"/>
    </sheetView>
  </sheetViews>
  <sheetFormatPr defaultColWidth="11.421875" defaultRowHeight="12.75"/>
  <cols>
    <col min="1" max="1" width="1.8515625" style="105" customWidth="1"/>
    <col min="2" max="2" width="3.57421875" style="105" customWidth="1"/>
    <col min="3" max="3" width="5.8515625" style="105" customWidth="1"/>
    <col min="4" max="4" width="15.140625" style="105" customWidth="1"/>
    <col min="5" max="5" width="2.140625" style="112" hidden="1" customWidth="1"/>
    <col min="6" max="6" width="11.8515625" style="112" customWidth="1"/>
    <col min="7" max="7" width="11.140625" style="113" customWidth="1"/>
    <col min="8" max="8" width="5.28125" style="105" customWidth="1"/>
    <col min="9" max="9" width="2.28125" style="105" customWidth="1"/>
    <col min="10" max="10" width="3.57421875" style="105" customWidth="1"/>
    <col min="11" max="11" width="15.7109375" style="105" hidden="1" customWidth="1"/>
    <col min="12" max="12" width="4.8515625" style="105" customWidth="1"/>
    <col min="13" max="13" width="3.57421875" style="105" customWidth="1"/>
    <col min="14" max="14" width="8.7109375" style="105" customWidth="1"/>
    <col min="15" max="15" width="14.00390625" style="105" customWidth="1"/>
    <col min="16" max="16" width="16.140625" style="105" customWidth="1"/>
    <col min="17" max="17" width="3.57421875" style="64" customWidth="1"/>
    <col min="18" max="18" width="3.57421875" style="105" customWidth="1"/>
    <col min="19" max="19" width="19.140625" style="105" hidden="1" customWidth="1"/>
    <col min="20" max="20" width="7.28125" style="105" customWidth="1"/>
    <col min="21" max="16384" width="11.421875" style="105" customWidth="1"/>
  </cols>
  <sheetData>
    <row r="1" spans="1:28" ht="3.75" customHeight="1">
      <c r="A1" s="2"/>
      <c r="B1" s="1"/>
      <c r="C1" s="150"/>
      <c r="D1" s="150"/>
      <c r="E1" s="150"/>
      <c r="F1" s="150"/>
      <c r="G1" s="150"/>
      <c r="H1" s="150"/>
      <c r="I1" s="150"/>
      <c r="J1" s="2"/>
      <c r="K1" s="2"/>
      <c r="L1" s="2"/>
      <c r="M1" s="2"/>
      <c r="N1" s="151"/>
      <c r="O1" s="151"/>
      <c r="P1" s="151"/>
      <c r="Q1" s="151"/>
      <c r="R1" s="3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s="106" customFormat="1" ht="20.25" customHeight="1" thickBot="1">
      <c r="A2" s="43"/>
      <c r="B2" s="135" t="s">
        <v>14</v>
      </c>
      <c r="C2" s="135"/>
      <c r="D2" s="135"/>
      <c r="E2" s="44"/>
      <c r="F2" s="136"/>
      <c r="G2" s="136"/>
      <c r="H2" s="136"/>
      <c r="I2" s="136"/>
      <c r="J2" s="136"/>
      <c r="K2" s="44"/>
      <c r="L2" s="43"/>
      <c r="M2" s="135" t="s">
        <v>17</v>
      </c>
      <c r="N2" s="135"/>
      <c r="O2" s="135"/>
      <c r="P2" s="135"/>
      <c r="Q2" s="97"/>
      <c r="R2" s="97"/>
      <c r="S2" s="43"/>
      <c r="T2" s="43"/>
      <c r="U2" s="43"/>
      <c r="V2" s="43"/>
      <c r="W2" s="43"/>
      <c r="X2" s="43"/>
      <c r="Y2" s="43"/>
      <c r="Z2" s="43"/>
      <c r="AA2" s="43"/>
      <c r="AB2" s="43"/>
    </row>
    <row r="3" spans="1:28" ht="20.25" customHeight="1">
      <c r="A3" s="2"/>
      <c r="B3" s="137" t="s">
        <v>12</v>
      </c>
      <c r="C3" s="138"/>
      <c r="D3" s="138"/>
      <c r="E3" s="138"/>
      <c r="F3" s="138"/>
      <c r="G3" s="138"/>
      <c r="H3" s="138"/>
      <c r="I3" s="138"/>
      <c r="J3" s="139"/>
      <c r="K3" s="7"/>
      <c r="L3" s="2"/>
      <c r="M3" s="140" t="s">
        <v>12</v>
      </c>
      <c r="N3" s="141"/>
      <c r="O3" s="141"/>
      <c r="P3" s="141"/>
      <c r="Q3" s="141"/>
      <c r="R3" s="142"/>
      <c r="S3" s="98"/>
      <c r="T3" s="98"/>
      <c r="U3" s="2"/>
      <c r="V3" s="120"/>
      <c r="W3" s="120"/>
      <c r="X3" s="120"/>
      <c r="Y3" s="120"/>
      <c r="Z3" s="120"/>
      <c r="AA3" s="120"/>
      <c r="AB3" s="2"/>
    </row>
    <row r="4" spans="1:28" s="107" customFormat="1" ht="15.75" customHeight="1">
      <c r="A4" s="4"/>
      <c r="B4" s="10"/>
      <c r="C4" s="21"/>
      <c r="D4" s="143" t="s">
        <v>8</v>
      </c>
      <c r="E4" s="143"/>
      <c r="F4" s="144"/>
      <c r="G4" s="94">
        <v>100</v>
      </c>
      <c r="H4" s="56" t="s">
        <v>9</v>
      </c>
      <c r="I4" s="21"/>
      <c r="J4" s="11"/>
      <c r="K4" s="22"/>
      <c r="L4" s="4"/>
      <c r="M4" s="29"/>
      <c r="N4" s="145" t="s">
        <v>1</v>
      </c>
      <c r="O4" s="145"/>
      <c r="P4" s="91">
        <v>100000</v>
      </c>
      <c r="Q4" s="58" t="s">
        <v>9</v>
      </c>
      <c r="R4" s="45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s="107" customFormat="1" ht="3" customHeight="1">
      <c r="A5" s="4"/>
      <c r="B5" s="10"/>
      <c r="C5" s="21"/>
      <c r="D5" s="53"/>
      <c r="E5" s="54"/>
      <c r="F5" s="54"/>
      <c r="G5" s="95"/>
      <c r="H5" s="56"/>
      <c r="I5" s="21"/>
      <c r="J5" s="11"/>
      <c r="K5" s="22"/>
      <c r="L5" s="4"/>
      <c r="M5" s="29"/>
      <c r="N5" s="51"/>
      <c r="O5" s="51"/>
      <c r="P5" s="92"/>
      <c r="Q5" s="58"/>
      <c r="R5" s="45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s="107" customFormat="1" ht="15.75" customHeight="1">
      <c r="A6" s="4"/>
      <c r="B6" s="10"/>
      <c r="C6" s="21"/>
      <c r="D6" s="126" t="s">
        <v>6</v>
      </c>
      <c r="E6" s="126"/>
      <c r="F6" s="127"/>
      <c r="G6" s="114">
        <v>8</v>
      </c>
      <c r="H6" s="56" t="s">
        <v>10</v>
      </c>
      <c r="I6" s="21"/>
      <c r="J6" s="11"/>
      <c r="K6" s="41">
        <f>G6/100</f>
        <v>0.08</v>
      </c>
      <c r="L6" s="4"/>
      <c r="M6" s="29"/>
      <c r="N6" s="146" t="s">
        <v>5</v>
      </c>
      <c r="O6" s="146"/>
      <c r="P6" s="91">
        <v>400</v>
      </c>
      <c r="Q6" s="58" t="s">
        <v>9</v>
      </c>
      <c r="R6" s="45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s="107" customFormat="1" ht="3" customHeight="1">
      <c r="A7" s="4"/>
      <c r="B7" s="10"/>
      <c r="C7" s="21"/>
      <c r="D7" s="55"/>
      <c r="E7" s="55"/>
      <c r="F7" s="55"/>
      <c r="G7" s="96"/>
      <c r="H7" s="56"/>
      <c r="I7" s="21"/>
      <c r="J7" s="11"/>
      <c r="K7" s="22"/>
      <c r="L7" s="4"/>
      <c r="M7" s="29"/>
      <c r="N7" s="52"/>
      <c r="O7" s="52"/>
      <c r="P7" s="93"/>
      <c r="Q7" s="58"/>
      <c r="R7" s="45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s="107" customFormat="1" ht="15.75" customHeight="1">
      <c r="A8" s="4"/>
      <c r="B8" s="10"/>
      <c r="C8" s="21"/>
      <c r="D8" s="143" t="s">
        <v>13</v>
      </c>
      <c r="E8" s="143"/>
      <c r="F8" s="144"/>
      <c r="G8" s="94">
        <v>0</v>
      </c>
      <c r="H8" s="56" t="s">
        <v>10</v>
      </c>
      <c r="I8" s="21"/>
      <c r="J8" s="11"/>
      <c r="K8" s="22">
        <f>G8/100</f>
        <v>0</v>
      </c>
      <c r="L8" s="4"/>
      <c r="M8" s="29"/>
      <c r="N8" s="145" t="s">
        <v>6</v>
      </c>
      <c r="O8" s="145"/>
      <c r="P8" s="115">
        <v>6</v>
      </c>
      <c r="Q8" s="58" t="s">
        <v>10</v>
      </c>
      <c r="R8" s="45"/>
      <c r="S8" s="37">
        <f>P8/100</f>
        <v>0.06</v>
      </c>
      <c r="T8" s="4"/>
      <c r="U8" s="22"/>
      <c r="V8" s="22"/>
      <c r="W8" s="22"/>
      <c r="X8" s="22"/>
      <c r="Y8" s="22"/>
      <c r="Z8" s="22"/>
      <c r="AA8" s="4"/>
      <c r="AB8" s="4"/>
    </row>
    <row r="9" spans="1:28" ht="26.25" customHeight="1" thickBot="1">
      <c r="A9" s="2"/>
      <c r="B9" s="12"/>
      <c r="C9" s="46" t="s">
        <v>0</v>
      </c>
      <c r="D9" s="46" t="s">
        <v>11</v>
      </c>
      <c r="E9" s="47"/>
      <c r="F9" s="70" t="s">
        <v>4</v>
      </c>
      <c r="G9" s="147" t="s">
        <v>7</v>
      </c>
      <c r="H9" s="147"/>
      <c r="I9" s="48"/>
      <c r="J9" s="13"/>
      <c r="K9" s="7"/>
      <c r="L9" s="2"/>
      <c r="M9" s="30"/>
      <c r="N9" s="49" t="s">
        <v>0</v>
      </c>
      <c r="O9" s="69" t="s">
        <v>3</v>
      </c>
      <c r="P9" s="50" t="s">
        <v>2</v>
      </c>
      <c r="Q9" s="59"/>
      <c r="R9" s="37"/>
      <c r="S9" s="7"/>
      <c r="T9" s="23"/>
      <c r="U9" s="7"/>
      <c r="V9" s="124"/>
      <c r="W9" s="124"/>
      <c r="X9" s="124"/>
      <c r="Y9" s="7"/>
      <c r="Z9" s="7"/>
      <c r="AA9" s="2"/>
      <c r="AB9" s="2"/>
    </row>
    <row r="10" spans="1:28" ht="9.75" customHeight="1">
      <c r="A10" s="2"/>
      <c r="B10" s="12"/>
      <c r="C10" s="71">
        <v>1</v>
      </c>
      <c r="D10" s="148">
        <f>$G$4</f>
        <v>100</v>
      </c>
      <c r="E10" s="148"/>
      <c r="F10" s="72">
        <f>D10*12</f>
        <v>1200</v>
      </c>
      <c r="G10" s="149">
        <f>D10*($K$6*6.5+12)</f>
        <v>1252</v>
      </c>
      <c r="H10" s="149"/>
      <c r="I10" s="73"/>
      <c r="J10" s="13"/>
      <c r="K10" s="7"/>
      <c r="L10" s="2"/>
      <c r="M10" s="30"/>
      <c r="N10" s="83">
        <v>1</v>
      </c>
      <c r="O10" s="84">
        <f aca="true" t="shared" si="0" ref="O10:O44">$P$6*12*N10</f>
        <v>4800</v>
      </c>
      <c r="P10" s="85">
        <f>-P$6*(S$8*6.5+12)+P4*(1+S$8)</f>
        <v>101044</v>
      </c>
      <c r="Q10" s="86"/>
      <c r="R10" s="35"/>
      <c r="S10" s="24"/>
      <c r="T10" s="2"/>
      <c r="U10" s="7"/>
      <c r="V10" s="152"/>
      <c r="W10" s="152"/>
      <c r="X10" s="152"/>
      <c r="Y10" s="152"/>
      <c r="Z10" s="7"/>
      <c r="AA10" s="2"/>
      <c r="AB10" s="2"/>
    </row>
    <row r="11" spans="1:28" s="108" customFormat="1" ht="9.75" customHeight="1">
      <c r="A11" s="5"/>
      <c r="B11" s="17"/>
      <c r="C11" s="74">
        <f>C10+1</f>
        <v>2</v>
      </c>
      <c r="D11" s="75">
        <f aca="true" t="shared" si="1" ref="D11:D44">D10*(1+$K$8)</f>
        <v>100</v>
      </c>
      <c r="E11" s="75"/>
      <c r="F11" s="76">
        <f aca="true" t="shared" si="2" ref="F11:F44">D11*12+F10</f>
        <v>2400</v>
      </c>
      <c r="G11" s="131">
        <f aca="true" t="shared" si="3" ref="G11:G44">D11*($K$6*6.5+12)+G10*(1+$K$6)</f>
        <v>2604.16</v>
      </c>
      <c r="H11" s="131"/>
      <c r="I11" s="77"/>
      <c r="J11" s="14"/>
      <c r="K11" s="36"/>
      <c r="L11" s="5"/>
      <c r="M11" s="31"/>
      <c r="N11" s="87">
        <f>N10+1</f>
        <v>2</v>
      </c>
      <c r="O11" s="88">
        <f t="shared" si="0"/>
        <v>9600</v>
      </c>
      <c r="P11" s="89">
        <f>-P$6*(S$8*6.5+12)+P10*(1+S$8)</f>
        <v>102150.64</v>
      </c>
      <c r="Q11" s="90"/>
      <c r="R11" s="35"/>
      <c r="S11" s="25"/>
      <c r="T11" s="5"/>
      <c r="U11" s="36"/>
      <c r="V11" s="152"/>
      <c r="W11" s="152"/>
      <c r="X11" s="152"/>
      <c r="Y11" s="152"/>
      <c r="Z11" s="36"/>
      <c r="AA11" s="5"/>
      <c r="AB11" s="5"/>
    </row>
    <row r="12" spans="1:28" s="108" customFormat="1" ht="9.75" customHeight="1">
      <c r="A12" s="5"/>
      <c r="B12" s="17"/>
      <c r="C12" s="74">
        <f aca="true" t="shared" si="4" ref="C12:C40">C11+1</f>
        <v>3</v>
      </c>
      <c r="D12" s="75">
        <f t="shared" si="1"/>
        <v>100</v>
      </c>
      <c r="E12" s="78"/>
      <c r="F12" s="76">
        <f t="shared" si="2"/>
        <v>3600</v>
      </c>
      <c r="G12" s="131">
        <f t="shared" si="3"/>
        <v>4064.4928</v>
      </c>
      <c r="H12" s="131"/>
      <c r="I12" s="79"/>
      <c r="J12" s="14"/>
      <c r="K12" s="36"/>
      <c r="L12" s="5"/>
      <c r="M12" s="31"/>
      <c r="N12" s="87">
        <f>N11+1</f>
        <v>3</v>
      </c>
      <c r="O12" s="88">
        <f t="shared" si="0"/>
        <v>14400</v>
      </c>
      <c r="P12" s="89">
        <f aca="true" t="shared" si="5" ref="P12:P44">-P$6*(S$8*6.5+12)+P11*(1+S$8)</f>
        <v>103323.6784</v>
      </c>
      <c r="Q12" s="90"/>
      <c r="R12" s="35"/>
      <c r="S12" s="25"/>
      <c r="T12" s="5"/>
      <c r="U12" s="36"/>
      <c r="V12" s="152"/>
      <c r="W12" s="152"/>
      <c r="X12" s="152"/>
      <c r="Y12" s="152"/>
      <c r="Z12" s="36"/>
      <c r="AA12" s="5"/>
      <c r="AB12" s="5"/>
    </row>
    <row r="13" spans="1:28" s="108" customFormat="1" ht="9.75" customHeight="1">
      <c r="A13" s="5"/>
      <c r="B13" s="17"/>
      <c r="C13" s="74">
        <f t="shared" si="4"/>
        <v>4</v>
      </c>
      <c r="D13" s="75">
        <f t="shared" si="1"/>
        <v>100</v>
      </c>
      <c r="E13" s="78"/>
      <c r="F13" s="76">
        <f t="shared" si="2"/>
        <v>4800</v>
      </c>
      <c r="G13" s="131">
        <f t="shared" si="3"/>
        <v>5641.652224</v>
      </c>
      <c r="H13" s="131"/>
      <c r="I13" s="77"/>
      <c r="J13" s="14"/>
      <c r="K13" s="36"/>
      <c r="L13" s="5"/>
      <c r="M13" s="31"/>
      <c r="N13" s="87">
        <f aca="true" t="shared" si="6" ref="N13:N40">N12+1</f>
        <v>4</v>
      </c>
      <c r="O13" s="88">
        <f t="shared" si="0"/>
        <v>19200</v>
      </c>
      <c r="P13" s="89">
        <f t="shared" si="5"/>
        <v>104567.09910400001</v>
      </c>
      <c r="Q13" s="90"/>
      <c r="R13" s="35"/>
      <c r="S13" s="25"/>
      <c r="T13" s="5"/>
      <c r="U13" s="36"/>
      <c r="V13" s="152"/>
      <c r="W13" s="152"/>
      <c r="X13" s="152"/>
      <c r="Y13" s="152"/>
      <c r="Z13" s="36"/>
      <c r="AA13" s="5"/>
      <c r="AB13" s="5"/>
    </row>
    <row r="14" spans="1:28" s="108" customFormat="1" ht="15" customHeight="1">
      <c r="A14" s="5"/>
      <c r="B14" s="17"/>
      <c r="C14" s="101">
        <f t="shared" si="4"/>
        <v>5</v>
      </c>
      <c r="D14" s="103">
        <f t="shared" si="1"/>
        <v>100</v>
      </c>
      <c r="E14" s="65"/>
      <c r="F14" s="66">
        <f t="shared" si="2"/>
        <v>6000</v>
      </c>
      <c r="G14" s="134">
        <f t="shared" si="3"/>
        <v>7344.984401920001</v>
      </c>
      <c r="H14" s="134"/>
      <c r="I14" s="28"/>
      <c r="J14" s="14"/>
      <c r="K14" s="36"/>
      <c r="L14" s="5"/>
      <c r="M14" s="31"/>
      <c r="N14" s="101">
        <f t="shared" si="6"/>
        <v>5</v>
      </c>
      <c r="O14" s="26">
        <f t="shared" si="0"/>
        <v>24000</v>
      </c>
      <c r="P14" s="99">
        <f t="shared" si="5"/>
        <v>105885.12505024</v>
      </c>
      <c r="Q14" s="60"/>
      <c r="R14" s="35"/>
      <c r="S14" s="25"/>
      <c r="T14" s="5"/>
      <c r="U14" s="36"/>
      <c r="V14" s="152"/>
      <c r="W14" s="152"/>
      <c r="X14" s="152"/>
      <c r="Y14" s="152"/>
      <c r="Z14" s="36"/>
      <c r="AA14" s="5"/>
      <c r="AB14" s="5"/>
    </row>
    <row r="15" spans="1:28" s="108" customFormat="1" ht="9.75" customHeight="1">
      <c r="A15" s="5"/>
      <c r="B15" s="17"/>
      <c r="C15" s="74">
        <f t="shared" si="4"/>
        <v>6</v>
      </c>
      <c r="D15" s="75">
        <f t="shared" si="1"/>
        <v>100</v>
      </c>
      <c r="E15" s="78"/>
      <c r="F15" s="76">
        <f t="shared" si="2"/>
        <v>7200</v>
      </c>
      <c r="G15" s="131">
        <f t="shared" si="3"/>
        <v>9184.583154073602</v>
      </c>
      <c r="H15" s="131"/>
      <c r="I15" s="77"/>
      <c r="J15" s="14"/>
      <c r="K15" s="36"/>
      <c r="L15" s="5"/>
      <c r="M15" s="31"/>
      <c r="N15" s="87">
        <f t="shared" si="6"/>
        <v>6</v>
      </c>
      <c r="O15" s="88">
        <f t="shared" si="0"/>
        <v>28800</v>
      </c>
      <c r="P15" s="89">
        <f t="shared" si="5"/>
        <v>107282.23255325442</v>
      </c>
      <c r="Q15" s="90"/>
      <c r="R15" s="35"/>
      <c r="S15" s="25"/>
      <c r="T15" s="5"/>
      <c r="U15" s="36"/>
      <c r="V15" s="152"/>
      <c r="W15" s="152"/>
      <c r="X15" s="152"/>
      <c r="Y15" s="152"/>
      <c r="Z15" s="36"/>
      <c r="AA15" s="5"/>
      <c r="AB15" s="5"/>
    </row>
    <row r="16" spans="1:28" s="108" customFormat="1" ht="9.75" customHeight="1">
      <c r="A16" s="5"/>
      <c r="B16" s="17"/>
      <c r="C16" s="74">
        <f t="shared" si="4"/>
        <v>7</v>
      </c>
      <c r="D16" s="75">
        <f t="shared" si="1"/>
        <v>100</v>
      </c>
      <c r="E16" s="78"/>
      <c r="F16" s="80">
        <f t="shared" si="2"/>
        <v>8400</v>
      </c>
      <c r="G16" s="131">
        <f t="shared" si="3"/>
        <v>11171.34980639949</v>
      </c>
      <c r="H16" s="131"/>
      <c r="I16" s="79"/>
      <c r="J16" s="14"/>
      <c r="K16" s="36"/>
      <c r="L16" s="5"/>
      <c r="M16" s="31"/>
      <c r="N16" s="87">
        <f t="shared" si="6"/>
        <v>7</v>
      </c>
      <c r="O16" s="88">
        <f t="shared" si="0"/>
        <v>33600</v>
      </c>
      <c r="P16" s="89">
        <f t="shared" si="5"/>
        <v>108763.16650644969</v>
      </c>
      <c r="Q16" s="90"/>
      <c r="R16" s="35"/>
      <c r="S16" s="25"/>
      <c r="T16" s="5"/>
      <c r="U16" s="36"/>
      <c r="V16" s="152"/>
      <c r="W16" s="152"/>
      <c r="X16" s="152"/>
      <c r="Y16" s="152"/>
      <c r="Z16" s="36"/>
      <c r="AA16" s="5"/>
      <c r="AB16" s="5"/>
    </row>
    <row r="17" spans="1:28" s="108" customFormat="1" ht="9.75" customHeight="1">
      <c r="A17" s="5"/>
      <c r="B17" s="17"/>
      <c r="C17" s="74">
        <f t="shared" si="4"/>
        <v>8</v>
      </c>
      <c r="D17" s="75">
        <f t="shared" si="1"/>
        <v>100</v>
      </c>
      <c r="E17" s="78"/>
      <c r="F17" s="76">
        <f t="shared" si="2"/>
        <v>9600</v>
      </c>
      <c r="G17" s="131">
        <f t="shared" si="3"/>
        <v>13317.05779091145</v>
      </c>
      <c r="H17" s="131"/>
      <c r="I17" s="77"/>
      <c r="J17" s="14"/>
      <c r="K17" s="36"/>
      <c r="L17" s="5"/>
      <c r="M17" s="31"/>
      <c r="N17" s="87">
        <f t="shared" si="6"/>
        <v>8</v>
      </c>
      <c r="O17" s="88">
        <f t="shared" si="0"/>
        <v>38400</v>
      </c>
      <c r="P17" s="89">
        <f t="shared" si="5"/>
        <v>110332.95649683668</v>
      </c>
      <c r="Q17" s="90"/>
      <c r="R17" s="35"/>
      <c r="S17" s="25"/>
      <c r="T17" s="5"/>
      <c r="U17" s="36"/>
      <c r="V17" s="152"/>
      <c r="W17" s="152"/>
      <c r="X17" s="152"/>
      <c r="Y17" s="152"/>
      <c r="Z17" s="36"/>
      <c r="AA17" s="5"/>
      <c r="AB17" s="5"/>
    </row>
    <row r="18" spans="1:28" s="108" customFormat="1" ht="9.75" customHeight="1">
      <c r="A18" s="5"/>
      <c r="B18" s="17"/>
      <c r="C18" s="74">
        <f t="shared" si="4"/>
        <v>9</v>
      </c>
      <c r="D18" s="75">
        <f t="shared" si="1"/>
        <v>100</v>
      </c>
      <c r="E18" s="78"/>
      <c r="F18" s="76">
        <f t="shared" si="2"/>
        <v>10800</v>
      </c>
      <c r="G18" s="131">
        <f t="shared" si="3"/>
        <v>15634.422414184368</v>
      </c>
      <c r="H18" s="131"/>
      <c r="I18" s="79"/>
      <c r="J18" s="14"/>
      <c r="K18" s="36"/>
      <c r="L18" s="5"/>
      <c r="M18" s="31"/>
      <c r="N18" s="87">
        <f t="shared" si="6"/>
        <v>9</v>
      </c>
      <c r="O18" s="88">
        <f t="shared" si="0"/>
        <v>43200</v>
      </c>
      <c r="P18" s="89">
        <f t="shared" si="5"/>
        <v>111996.93388664688</v>
      </c>
      <c r="Q18" s="90"/>
      <c r="R18" s="35"/>
      <c r="S18" s="25"/>
      <c r="T18" s="5"/>
      <c r="U18" s="36"/>
      <c r="V18" s="152"/>
      <c r="W18" s="152"/>
      <c r="X18" s="152"/>
      <c r="Y18" s="152"/>
      <c r="Z18" s="36"/>
      <c r="AA18" s="5"/>
      <c r="AB18" s="5"/>
    </row>
    <row r="19" spans="1:28" ht="15" customHeight="1">
      <c r="A19" s="2"/>
      <c r="B19" s="12"/>
      <c r="C19" s="101">
        <f t="shared" si="4"/>
        <v>10</v>
      </c>
      <c r="D19" s="103">
        <f t="shared" si="1"/>
        <v>100</v>
      </c>
      <c r="E19" s="65"/>
      <c r="F19" s="66">
        <f t="shared" si="2"/>
        <v>12000</v>
      </c>
      <c r="G19" s="134">
        <f t="shared" si="3"/>
        <v>18137.176207319117</v>
      </c>
      <c r="H19" s="134"/>
      <c r="I19" s="8"/>
      <c r="J19" s="13"/>
      <c r="K19" s="7"/>
      <c r="L19" s="2"/>
      <c r="M19" s="30"/>
      <c r="N19" s="101">
        <f t="shared" si="6"/>
        <v>10</v>
      </c>
      <c r="O19" s="26">
        <f t="shared" si="0"/>
        <v>48000</v>
      </c>
      <c r="P19" s="99">
        <f t="shared" si="5"/>
        <v>113760.7499198457</v>
      </c>
      <c r="Q19" s="61"/>
      <c r="R19" s="35"/>
      <c r="S19" s="24"/>
      <c r="T19" s="2"/>
      <c r="U19" s="7"/>
      <c r="V19" s="153"/>
      <c r="W19" s="153"/>
      <c r="X19" s="153"/>
      <c r="Y19" s="153"/>
      <c r="Z19" s="125"/>
      <c r="AA19" s="120"/>
      <c r="AB19" s="2"/>
    </row>
    <row r="20" spans="1:28" s="108" customFormat="1" ht="9.75" customHeight="1">
      <c r="A20" s="5"/>
      <c r="B20" s="17"/>
      <c r="C20" s="74">
        <f t="shared" si="4"/>
        <v>11</v>
      </c>
      <c r="D20" s="75">
        <f t="shared" si="1"/>
        <v>100</v>
      </c>
      <c r="E20" s="78"/>
      <c r="F20" s="76">
        <f t="shared" si="2"/>
        <v>13200</v>
      </c>
      <c r="G20" s="131">
        <f t="shared" si="3"/>
        <v>20840.150303904647</v>
      </c>
      <c r="H20" s="131"/>
      <c r="I20" s="79"/>
      <c r="J20" s="14"/>
      <c r="K20" s="36"/>
      <c r="L20" s="5"/>
      <c r="M20" s="31"/>
      <c r="N20" s="87">
        <f t="shared" si="6"/>
        <v>11</v>
      </c>
      <c r="O20" s="88">
        <f t="shared" si="0"/>
        <v>52800</v>
      </c>
      <c r="P20" s="89">
        <f t="shared" si="5"/>
        <v>115630.39491503644</v>
      </c>
      <c r="Q20" s="90"/>
      <c r="R20" s="35"/>
      <c r="S20" s="25"/>
      <c r="T20" s="5"/>
      <c r="U20" s="36"/>
      <c r="V20" s="153"/>
      <c r="W20" s="153"/>
      <c r="X20" s="153"/>
      <c r="Y20" s="153"/>
      <c r="Z20" s="36"/>
      <c r="AA20" s="5"/>
      <c r="AB20" s="5"/>
    </row>
    <row r="21" spans="1:28" s="108" customFormat="1" ht="9.75" customHeight="1">
      <c r="A21" s="5"/>
      <c r="B21" s="17"/>
      <c r="C21" s="74">
        <f t="shared" si="4"/>
        <v>12</v>
      </c>
      <c r="D21" s="75">
        <f t="shared" si="1"/>
        <v>100</v>
      </c>
      <c r="E21" s="78"/>
      <c r="F21" s="76">
        <f t="shared" si="2"/>
        <v>14400</v>
      </c>
      <c r="G21" s="131">
        <f t="shared" si="3"/>
        <v>23759.36232821702</v>
      </c>
      <c r="H21" s="131"/>
      <c r="I21" s="77"/>
      <c r="J21" s="14"/>
      <c r="K21" s="36"/>
      <c r="L21" s="5"/>
      <c r="M21" s="31"/>
      <c r="N21" s="87">
        <f t="shared" si="6"/>
        <v>12</v>
      </c>
      <c r="O21" s="88">
        <f t="shared" si="0"/>
        <v>57600</v>
      </c>
      <c r="P21" s="89">
        <f t="shared" si="5"/>
        <v>117612.21860993863</v>
      </c>
      <c r="Q21" s="90"/>
      <c r="R21" s="35"/>
      <c r="S21" s="25"/>
      <c r="T21" s="5"/>
      <c r="U21" s="36"/>
      <c r="V21" s="124"/>
      <c r="W21" s="124"/>
      <c r="X21" s="124"/>
      <c r="Y21" s="36"/>
      <c r="Z21" s="36"/>
      <c r="AA21" s="5"/>
      <c r="AB21" s="5"/>
    </row>
    <row r="22" spans="1:28" s="108" customFormat="1" ht="9.75" customHeight="1">
      <c r="A22" s="5"/>
      <c r="B22" s="17"/>
      <c r="C22" s="74">
        <f t="shared" si="4"/>
        <v>13</v>
      </c>
      <c r="D22" s="75">
        <f t="shared" si="1"/>
        <v>100</v>
      </c>
      <c r="E22" s="78"/>
      <c r="F22" s="76">
        <f t="shared" si="2"/>
        <v>15600</v>
      </c>
      <c r="G22" s="131">
        <f t="shared" si="3"/>
        <v>26912.111314474383</v>
      </c>
      <c r="H22" s="131"/>
      <c r="I22" s="79"/>
      <c r="J22" s="14"/>
      <c r="K22" s="36"/>
      <c r="L22" s="5"/>
      <c r="M22" s="31"/>
      <c r="N22" s="87">
        <f t="shared" si="6"/>
        <v>13</v>
      </c>
      <c r="O22" s="88">
        <f t="shared" si="0"/>
        <v>62400</v>
      </c>
      <c r="P22" s="89">
        <f t="shared" si="5"/>
        <v>119712.95172653496</v>
      </c>
      <c r="Q22" s="90"/>
      <c r="R22" s="35"/>
      <c r="S22" s="25"/>
      <c r="T22" s="5"/>
      <c r="U22" s="5"/>
      <c r="V22" s="121"/>
      <c r="W22" s="121"/>
      <c r="X22" s="121"/>
      <c r="Y22" s="5"/>
      <c r="Z22" s="5"/>
      <c r="AA22" s="5"/>
      <c r="AB22" s="5"/>
    </row>
    <row r="23" spans="1:28" s="108" customFormat="1" ht="9.75" customHeight="1">
      <c r="A23" s="5"/>
      <c r="B23" s="17"/>
      <c r="C23" s="74">
        <f t="shared" si="4"/>
        <v>14</v>
      </c>
      <c r="D23" s="75">
        <f t="shared" si="1"/>
        <v>100</v>
      </c>
      <c r="E23" s="78"/>
      <c r="F23" s="76">
        <f t="shared" si="2"/>
        <v>16800</v>
      </c>
      <c r="G23" s="131">
        <f t="shared" si="3"/>
        <v>30317.080219632335</v>
      </c>
      <c r="H23" s="131"/>
      <c r="I23" s="77"/>
      <c r="J23" s="14"/>
      <c r="K23" s="36"/>
      <c r="L23" s="5"/>
      <c r="M23" s="31"/>
      <c r="N23" s="87">
        <f t="shared" si="6"/>
        <v>14</v>
      </c>
      <c r="O23" s="88">
        <f t="shared" si="0"/>
        <v>67200</v>
      </c>
      <c r="P23" s="89">
        <f t="shared" si="5"/>
        <v>121939.72883012706</v>
      </c>
      <c r="Q23" s="90"/>
      <c r="R23" s="35"/>
      <c r="S23" s="5"/>
      <c r="T23" s="5"/>
      <c r="U23" s="5"/>
      <c r="V23" s="121"/>
      <c r="W23" s="122"/>
      <c r="X23" s="121"/>
      <c r="Y23" s="5"/>
      <c r="Z23" s="5"/>
      <c r="AA23" s="5"/>
      <c r="AB23" s="5"/>
    </row>
    <row r="24" spans="1:28" ht="15" customHeight="1">
      <c r="A24" s="2"/>
      <c r="B24" s="12"/>
      <c r="C24" s="101">
        <f t="shared" si="4"/>
        <v>15</v>
      </c>
      <c r="D24" s="103">
        <f t="shared" si="1"/>
        <v>100</v>
      </c>
      <c r="E24" s="65"/>
      <c r="F24" s="66">
        <f t="shared" si="2"/>
        <v>18000</v>
      </c>
      <c r="G24" s="134">
        <f t="shared" si="3"/>
        <v>33994.44663720293</v>
      </c>
      <c r="H24" s="134"/>
      <c r="I24" s="9"/>
      <c r="J24" s="13"/>
      <c r="K24" s="7"/>
      <c r="L24" s="2"/>
      <c r="M24" s="30"/>
      <c r="N24" s="101">
        <f t="shared" si="6"/>
        <v>15</v>
      </c>
      <c r="O24" s="26">
        <f t="shared" si="0"/>
        <v>72000</v>
      </c>
      <c r="P24" s="99">
        <f t="shared" si="5"/>
        <v>124300.11255993469</v>
      </c>
      <c r="Q24" s="61"/>
      <c r="R24" s="35"/>
      <c r="S24" s="2"/>
      <c r="T24" s="2"/>
      <c r="U24" s="2"/>
      <c r="V24" s="121"/>
      <c r="W24" s="121"/>
      <c r="X24" s="121"/>
      <c r="Y24" s="2"/>
      <c r="Z24" s="2"/>
      <c r="AA24" s="2"/>
      <c r="AB24" s="2"/>
    </row>
    <row r="25" spans="1:28" s="108" customFormat="1" ht="9.75" customHeight="1">
      <c r="A25" s="5"/>
      <c r="B25" s="17"/>
      <c r="C25" s="74">
        <f t="shared" si="4"/>
        <v>16</v>
      </c>
      <c r="D25" s="75">
        <f t="shared" si="1"/>
        <v>100</v>
      </c>
      <c r="E25" s="78"/>
      <c r="F25" s="81">
        <f t="shared" si="2"/>
        <v>19200</v>
      </c>
      <c r="G25" s="131">
        <f t="shared" si="3"/>
        <v>37966.002368179164</v>
      </c>
      <c r="H25" s="131"/>
      <c r="I25" s="77"/>
      <c r="J25" s="14"/>
      <c r="K25" s="36"/>
      <c r="L25" s="5"/>
      <c r="M25" s="31"/>
      <c r="N25" s="87">
        <f t="shared" si="6"/>
        <v>16</v>
      </c>
      <c r="O25" s="88">
        <f t="shared" si="0"/>
        <v>76800</v>
      </c>
      <c r="P25" s="89">
        <f t="shared" si="5"/>
        <v>126802.11931353077</v>
      </c>
      <c r="Q25" s="90"/>
      <c r="R25" s="3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s="108" customFormat="1" ht="9.75" customHeight="1">
      <c r="A26" s="5"/>
      <c r="B26" s="17"/>
      <c r="C26" s="74">
        <f t="shared" si="4"/>
        <v>17</v>
      </c>
      <c r="D26" s="75">
        <f t="shared" si="1"/>
        <v>100</v>
      </c>
      <c r="E26" s="78"/>
      <c r="F26" s="76">
        <f t="shared" si="2"/>
        <v>20400</v>
      </c>
      <c r="G26" s="131">
        <f t="shared" si="3"/>
        <v>42255.2825576335</v>
      </c>
      <c r="H26" s="131"/>
      <c r="I26" s="79"/>
      <c r="J26" s="14"/>
      <c r="K26" s="36"/>
      <c r="L26" s="5"/>
      <c r="M26" s="31"/>
      <c r="N26" s="87">
        <f t="shared" si="6"/>
        <v>17</v>
      </c>
      <c r="O26" s="88">
        <f t="shared" si="0"/>
        <v>81600</v>
      </c>
      <c r="P26" s="89">
        <f t="shared" si="5"/>
        <v>129454.24647234261</v>
      </c>
      <c r="Q26" s="90"/>
      <c r="R26" s="35"/>
      <c r="S26" s="5"/>
      <c r="T26" s="5"/>
      <c r="U26" s="5"/>
      <c r="V26" s="123"/>
      <c r="W26" s="5"/>
      <c r="X26" s="5"/>
      <c r="Y26" s="5"/>
      <c r="Z26" s="5"/>
      <c r="AA26" s="5"/>
      <c r="AB26" s="5"/>
    </row>
    <row r="27" spans="1:28" s="108" customFormat="1" ht="9.75" customHeight="1">
      <c r="A27" s="5"/>
      <c r="B27" s="17"/>
      <c r="C27" s="74">
        <f t="shared" si="4"/>
        <v>18</v>
      </c>
      <c r="D27" s="75">
        <f t="shared" si="1"/>
        <v>100</v>
      </c>
      <c r="E27" s="78"/>
      <c r="F27" s="76">
        <f t="shared" si="2"/>
        <v>21600</v>
      </c>
      <c r="G27" s="131">
        <f t="shared" si="3"/>
        <v>46887.70516224419</v>
      </c>
      <c r="H27" s="131"/>
      <c r="I27" s="77"/>
      <c r="J27" s="14"/>
      <c r="K27" s="36"/>
      <c r="L27" s="5"/>
      <c r="M27" s="31"/>
      <c r="N27" s="87">
        <f t="shared" si="6"/>
        <v>18</v>
      </c>
      <c r="O27" s="88">
        <f t="shared" si="0"/>
        <v>86400</v>
      </c>
      <c r="P27" s="89">
        <f t="shared" si="5"/>
        <v>132265.50126068317</v>
      </c>
      <c r="Q27" s="90"/>
      <c r="R27" s="3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s="108" customFormat="1" ht="9.75" customHeight="1">
      <c r="A28" s="5"/>
      <c r="B28" s="17"/>
      <c r="C28" s="74">
        <f t="shared" si="4"/>
        <v>19</v>
      </c>
      <c r="D28" s="75">
        <f t="shared" si="1"/>
        <v>100</v>
      </c>
      <c r="E28" s="78"/>
      <c r="F28" s="76">
        <f t="shared" si="2"/>
        <v>22800</v>
      </c>
      <c r="G28" s="131">
        <f t="shared" si="3"/>
        <v>51890.721575223724</v>
      </c>
      <c r="H28" s="131"/>
      <c r="I28" s="79"/>
      <c r="J28" s="14"/>
      <c r="K28" s="36"/>
      <c r="L28" s="5"/>
      <c r="M28" s="31"/>
      <c r="N28" s="87">
        <f t="shared" si="6"/>
        <v>19</v>
      </c>
      <c r="O28" s="88">
        <f t="shared" si="0"/>
        <v>91200</v>
      </c>
      <c r="P28" s="89">
        <f t="shared" si="5"/>
        <v>135245.43133632417</v>
      </c>
      <c r="Q28" s="90"/>
      <c r="R28" s="3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ht="15" customHeight="1">
      <c r="A29" s="2"/>
      <c r="B29" s="12"/>
      <c r="C29" s="101">
        <f t="shared" si="4"/>
        <v>20</v>
      </c>
      <c r="D29" s="103">
        <f t="shared" si="1"/>
        <v>100</v>
      </c>
      <c r="E29" s="65"/>
      <c r="F29" s="66">
        <f t="shared" si="2"/>
        <v>24000</v>
      </c>
      <c r="G29" s="134">
        <f t="shared" si="3"/>
        <v>57293.97930124163</v>
      </c>
      <c r="H29" s="134"/>
      <c r="I29" s="8"/>
      <c r="J29" s="13"/>
      <c r="K29" s="7"/>
      <c r="L29" s="2"/>
      <c r="M29" s="30"/>
      <c r="N29" s="101">
        <f t="shared" si="6"/>
        <v>20</v>
      </c>
      <c r="O29" s="26">
        <f t="shared" si="0"/>
        <v>96000</v>
      </c>
      <c r="P29" s="99">
        <f t="shared" si="5"/>
        <v>138404.15721650363</v>
      </c>
      <c r="Q29" s="61"/>
      <c r="R29" s="35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s="108" customFormat="1" ht="9.75" customHeight="1">
      <c r="A30" s="5"/>
      <c r="B30" s="17"/>
      <c r="C30" s="74">
        <f t="shared" si="4"/>
        <v>21</v>
      </c>
      <c r="D30" s="75">
        <f t="shared" si="1"/>
        <v>100</v>
      </c>
      <c r="E30" s="78"/>
      <c r="F30" s="76">
        <f t="shared" si="2"/>
        <v>25200</v>
      </c>
      <c r="G30" s="131">
        <f t="shared" si="3"/>
        <v>63129.49764534096</v>
      </c>
      <c r="H30" s="131"/>
      <c r="I30" s="79"/>
      <c r="J30" s="14"/>
      <c r="K30" s="36"/>
      <c r="L30" s="5"/>
      <c r="M30" s="31"/>
      <c r="N30" s="87">
        <f t="shared" si="6"/>
        <v>21</v>
      </c>
      <c r="O30" s="88">
        <f t="shared" si="0"/>
        <v>100800</v>
      </c>
      <c r="P30" s="89">
        <f t="shared" si="5"/>
        <v>141752.40664949385</v>
      </c>
      <c r="Q30" s="90"/>
      <c r="R30" s="3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8" s="108" customFormat="1" ht="9.75" customHeight="1">
      <c r="A31" s="5"/>
      <c r="B31" s="17"/>
      <c r="C31" s="74">
        <f t="shared" si="4"/>
        <v>22</v>
      </c>
      <c r="D31" s="75">
        <f t="shared" si="1"/>
        <v>100</v>
      </c>
      <c r="E31" s="78"/>
      <c r="F31" s="76">
        <f t="shared" si="2"/>
        <v>26400</v>
      </c>
      <c r="G31" s="131">
        <f t="shared" si="3"/>
        <v>69431.85745696824</v>
      </c>
      <c r="H31" s="131"/>
      <c r="I31" s="77"/>
      <c r="J31" s="14"/>
      <c r="K31" s="36"/>
      <c r="L31" s="5"/>
      <c r="M31" s="31"/>
      <c r="N31" s="87">
        <f t="shared" si="6"/>
        <v>22</v>
      </c>
      <c r="O31" s="88">
        <f t="shared" si="0"/>
        <v>105600</v>
      </c>
      <c r="P31" s="89">
        <f t="shared" si="5"/>
        <v>145301.55104846347</v>
      </c>
      <c r="Q31" s="90"/>
      <c r="R31" s="3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 s="108" customFormat="1" ht="9.75" customHeight="1">
      <c r="A32" s="5"/>
      <c r="B32" s="17"/>
      <c r="C32" s="74">
        <f t="shared" si="4"/>
        <v>23</v>
      </c>
      <c r="D32" s="75">
        <f t="shared" si="1"/>
        <v>100</v>
      </c>
      <c r="E32" s="78"/>
      <c r="F32" s="76">
        <f t="shared" si="2"/>
        <v>27600</v>
      </c>
      <c r="G32" s="131">
        <f t="shared" si="3"/>
        <v>76238.4060535257</v>
      </c>
      <c r="H32" s="131"/>
      <c r="I32" s="79"/>
      <c r="J32" s="14"/>
      <c r="K32" s="36"/>
      <c r="L32" s="5"/>
      <c r="M32" s="31"/>
      <c r="N32" s="87">
        <f t="shared" si="6"/>
        <v>23</v>
      </c>
      <c r="O32" s="88">
        <f t="shared" si="0"/>
        <v>110400</v>
      </c>
      <c r="P32" s="89">
        <f t="shared" si="5"/>
        <v>149063.64411137128</v>
      </c>
      <c r="Q32" s="90"/>
      <c r="R32" s="3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s="108" customFormat="1" ht="9.75" customHeight="1">
      <c r="A33" s="5"/>
      <c r="B33" s="17"/>
      <c r="C33" s="74">
        <f t="shared" si="4"/>
        <v>24</v>
      </c>
      <c r="D33" s="75">
        <f t="shared" si="1"/>
        <v>100</v>
      </c>
      <c r="E33" s="78"/>
      <c r="F33" s="76">
        <f t="shared" si="2"/>
        <v>28800</v>
      </c>
      <c r="G33" s="131">
        <f t="shared" si="3"/>
        <v>83589.47853780776</v>
      </c>
      <c r="H33" s="131"/>
      <c r="I33" s="77"/>
      <c r="J33" s="14"/>
      <c r="K33" s="36"/>
      <c r="L33" s="5"/>
      <c r="M33" s="31"/>
      <c r="N33" s="87">
        <f t="shared" si="6"/>
        <v>24</v>
      </c>
      <c r="O33" s="88">
        <f t="shared" si="0"/>
        <v>115200</v>
      </c>
      <c r="P33" s="89">
        <f t="shared" si="5"/>
        <v>153051.46275805356</v>
      </c>
      <c r="Q33" s="90"/>
      <c r="R33" s="3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ht="15" customHeight="1">
      <c r="A34" s="2"/>
      <c r="B34" s="12"/>
      <c r="C34" s="101">
        <f t="shared" si="4"/>
        <v>25</v>
      </c>
      <c r="D34" s="103">
        <f t="shared" si="1"/>
        <v>100</v>
      </c>
      <c r="E34" s="65"/>
      <c r="F34" s="66">
        <f t="shared" si="2"/>
        <v>30000</v>
      </c>
      <c r="G34" s="134">
        <f t="shared" si="3"/>
        <v>91528.6368208324</v>
      </c>
      <c r="H34" s="134"/>
      <c r="I34" s="9"/>
      <c r="J34" s="13"/>
      <c r="K34" s="7"/>
      <c r="L34" s="2"/>
      <c r="M34" s="30"/>
      <c r="N34" s="101">
        <f t="shared" si="6"/>
        <v>25</v>
      </c>
      <c r="O34" s="26">
        <f t="shared" si="0"/>
        <v>120000</v>
      </c>
      <c r="P34" s="99">
        <f t="shared" si="5"/>
        <v>157278.55052353677</v>
      </c>
      <c r="Q34" s="61"/>
      <c r="R34" s="35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s="108" customFormat="1" ht="9.75" customHeight="1">
      <c r="A35" s="5"/>
      <c r="B35" s="17"/>
      <c r="C35" s="74">
        <f t="shared" si="4"/>
        <v>26</v>
      </c>
      <c r="D35" s="75">
        <f t="shared" si="1"/>
        <v>100</v>
      </c>
      <c r="E35" s="78"/>
      <c r="F35" s="76">
        <f t="shared" si="2"/>
        <v>31200</v>
      </c>
      <c r="G35" s="131">
        <f t="shared" si="3"/>
        <v>100102.927766499</v>
      </c>
      <c r="H35" s="131"/>
      <c r="I35" s="77"/>
      <c r="J35" s="14"/>
      <c r="K35" s="36"/>
      <c r="L35" s="5"/>
      <c r="M35" s="31"/>
      <c r="N35" s="87">
        <f t="shared" si="6"/>
        <v>26</v>
      </c>
      <c r="O35" s="88">
        <f t="shared" si="0"/>
        <v>124800</v>
      </c>
      <c r="P35" s="89">
        <f t="shared" si="5"/>
        <v>161759.263554949</v>
      </c>
      <c r="Q35" s="90"/>
      <c r="R35" s="3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s="108" customFormat="1" ht="9.75" customHeight="1">
      <c r="A36" s="5"/>
      <c r="B36" s="17"/>
      <c r="C36" s="74">
        <f t="shared" si="4"/>
        <v>27</v>
      </c>
      <c r="D36" s="75">
        <f t="shared" si="1"/>
        <v>100</v>
      </c>
      <c r="E36" s="78"/>
      <c r="F36" s="76">
        <f t="shared" si="2"/>
        <v>32400</v>
      </c>
      <c r="G36" s="131">
        <f t="shared" si="3"/>
        <v>109363.16198781892</v>
      </c>
      <c r="H36" s="131"/>
      <c r="I36" s="79"/>
      <c r="J36" s="14"/>
      <c r="K36" s="36"/>
      <c r="L36" s="5"/>
      <c r="M36" s="31"/>
      <c r="N36" s="87">
        <f t="shared" si="6"/>
        <v>27</v>
      </c>
      <c r="O36" s="88">
        <f t="shared" si="0"/>
        <v>129600</v>
      </c>
      <c r="P36" s="89">
        <f t="shared" si="5"/>
        <v>166508.81936824595</v>
      </c>
      <c r="Q36" s="90"/>
      <c r="R36" s="3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s="108" customFormat="1" ht="9.75" customHeight="1">
      <c r="A37" s="5"/>
      <c r="B37" s="17"/>
      <c r="C37" s="74">
        <f t="shared" si="4"/>
        <v>28</v>
      </c>
      <c r="D37" s="75">
        <f t="shared" si="1"/>
        <v>100</v>
      </c>
      <c r="E37" s="78"/>
      <c r="F37" s="76">
        <f t="shared" si="2"/>
        <v>33600</v>
      </c>
      <c r="G37" s="131">
        <f t="shared" si="3"/>
        <v>119364.21494684444</v>
      </c>
      <c r="H37" s="131"/>
      <c r="I37" s="77"/>
      <c r="J37" s="14"/>
      <c r="K37" s="36"/>
      <c r="L37" s="5"/>
      <c r="M37" s="31"/>
      <c r="N37" s="87">
        <f t="shared" si="6"/>
        <v>28</v>
      </c>
      <c r="O37" s="88">
        <f t="shared" si="0"/>
        <v>134400</v>
      </c>
      <c r="P37" s="89">
        <f t="shared" si="5"/>
        <v>171543.3485303407</v>
      </c>
      <c r="Q37" s="90"/>
      <c r="R37" s="3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s="108" customFormat="1" ht="9.75" customHeight="1">
      <c r="A38" s="5"/>
      <c r="B38" s="17"/>
      <c r="C38" s="74">
        <f t="shared" si="4"/>
        <v>29</v>
      </c>
      <c r="D38" s="75">
        <f t="shared" si="1"/>
        <v>100</v>
      </c>
      <c r="E38" s="78"/>
      <c r="F38" s="76">
        <f t="shared" si="2"/>
        <v>34800</v>
      </c>
      <c r="G38" s="131">
        <f t="shared" si="3"/>
        <v>130165.352142592</v>
      </c>
      <c r="H38" s="131"/>
      <c r="I38" s="79"/>
      <c r="J38" s="14"/>
      <c r="K38" s="36"/>
      <c r="L38" s="5"/>
      <c r="M38" s="31"/>
      <c r="N38" s="87">
        <f t="shared" si="6"/>
        <v>29</v>
      </c>
      <c r="O38" s="88">
        <f t="shared" si="0"/>
        <v>139200</v>
      </c>
      <c r="P38" s="89">
        <f t="shared" si="5"/>
        <v>176879.94944216116</v>
      </c>
      <c r="Q38" s="90"/>
      <c r="R38" s="3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ht="15" customHeight="1">
      <c r="A39" s="2"/>
      <c r="B39" s="12"/>
      <c r="C39" s="101">
        <f t="shared" si="4"/>
        <v>30</v>
      </c>
      <c r="D39" s="103">
        <f t="shared" si="1"/>
        <v>100</v>
      </c>
      <c r="E39" s="65"/>
      <c r="F39" s="66">
        <f t="shared" si="2"/>
        <v>36000</v>
      </c>
      <c r="G39" s="134">
        <f t="shared" si="3"/>
        <v>141830.58031399938</v>
      </c>
      <c r="H39" s="134"/>
      <c r="I39" s="8"/>
      <c r="J39" s="13"/>
      <c r="K39" s="7"/>
      <c r="L39" s="2"/>
      <c r="M39" s="30"/>
      <c r="N39" s="101">
        <f t="shared" si="6"/>
        <v>30</v>
      </c>
      <c r="O39" s="26">
        <f t="shared" si="0"/>
        <v>144000</v>
      </c>
      <c r="P39" s="99">
        <f t="shared" si="5"/>
        <v>182536.74640869084</v>
      </c>
      <c r="Q39" s="61"/>
      <c r="R39" s="35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s="108" customFormat="1" ht="9.75" customHeight="1">
      <c r="A40" s="5"/>
      <c r="B40" s="17"/>
      <c r="C40" s="74">
        <f t="shared" si="4"/>
        <v>31</v>
      </c>
      <c r="D40" s="75">
        <f t="shared" si="1"/>
        <v>100</v>
      </c>
      <c r="E40" s="78"/>
      <c r="F40" s="76">
        <f t="shared" si="2"/>
        <v>37200</v>
      </c>
      <c r="G40" s="131">
        <f t="shared" si="3"/>
        <v>154429.02673911935</v>
      </c>
      <c r="H40" s="131"/>
      <c r="I40" s="79"/>
      <c r="J40" s="14"/>
      <c r="K40" s="36"/>
      <c r="L40" s="5"/>
      <c r="M40" s="31"/>
      <c r="N40" s="87">
        <f t="shared" si="6"/>
        <v>31</v>
      </c>
      <c r="O40" s="88">
        <f t="shared" si="0"/>
        <v>148800</v>
      </c>
      <c r="P40" s="89">
        <f t="shared" si="5"/>
        <v>188532.9511932123</v>
      </c>
      <c r="Q40" s="90"/>
      <c r="R40" s="3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s="108" customFormat="1" ht="9.75" customHeight="1">
      <c r="A41" s="5"/>
      <c r="B41" s="17"/>
      <c r="C41" s="74">
        <f>C40+1</f>
        <v>32</v>
      </c>
      <c r="D41" s="75">
        <f t="shared" si="1"/>
        <v>100</v>
      </c>
      <c r="E41" s="78"/>
      <c r="F41" s="76">
        <f t="shared" si="2"/>
        <v>38400</v>
      </c>
      <c r="G41" s="131">
        <f t="shared" si="3"/>
        <v>168035.34887824891</v>
      </c>
      <c r="H41" s="131"/>
      <c r="I41" s="79"/>
      <c r="J41" s="14"/>
      <c r="K41" s="36"/>
      <c r="L41" s="5"/>
      <c r="M41" s="31"/>
      <c r="N41" s="87">
        <f>N40+1</f>
        <v>32</v>
      </c>
      <c r="O41" s="88">
        <f t="shared" si="0"/>
        <v>153600</v>
      </c>
      <c r="P41" s="89">
        <f t="shared" si="5"/>
        <v>194888.92826480506</v>
      </c>
      <c r="Q41" s="90"/>
      <c r="R41" s="3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s="108" customFormat="1" ht="9.75" customHeight="1">
      <c r="A42" s="5"/>
      <c r="B42" s="17"/>
      <c r="C42" s="74">
        <f>C41+1</f>
        <v>33</v>
      </c>
      <c r="D42" s="75">
        <f t="shared" si="1"/>
        <v>100</v>
      </c>
      <c r="E42" s="78"/>
      <c r="F42" s="76">
        <f t="shared" si="2"/>
        <v>39600</v>
      </c>
      <c r="G42" s="131">
        <f t="shared" si="3"/>
        <v>182730.17678850883</v>
      </c>
      <c r="H42" s="131"/>
      <c r="I42" s="79"/>
      <c r="J42" s="14"/>
      <c r="K42" s="36"/>
      <c r="L42" s="5"/>
      <c r="M42" s="31"/>
      <c r="N42" s="87">
        <f>N41+1</f>
        <v>33</v>
      </c>
      <c r="O42" s="88">
        <f t="shared" si="0"/>
        <v>158400</v>
      </c>
      <c r="P42" s="89">
        <f t="shared" si="5"/>
        <v>201626.26396069338</v>
      </c>
      <c r="Q42" s="90"/>
      <c r="R42" s="3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s="108" customFormat="1" ht="9.75" customHeight="1">
      <c r="A43" s="5"/>
      <c r="B43" s="17"/>
      <c r="C43" s="74">
        <f>C42+1</f>
        <v>34</v>
      </c>
      <c r="D43" s="75">
        <f t="shared" si="1"/>
        <v>100</v>
      </c>
      <c r="E43" s="78"/>
      <c r="F43" s="76">
        <f t="shared" si="2"/>
        <v>40800</v>
      </c>
      <c r="G43" s="131">
        <f t="shared" si="3"/>
        <v>198600.59093158954</v>
      </c>
      <c r="H43" s="131"/>
      <c r="I43" s="82"/>
      <c r="J43" s="14"/>
      <c r="K43" s="36"/>
      <c r="L43" s="5"/>
      <c r="M43" s="31"/>
      <c r="N43" s="87">
        <f>N42+1</f>
        <v>34</v>
      </c>
      <c r="O43" s="88">
        <f t="shared" si="0"/>
        <v>163200</v>
      </c>
      <c r="P43" s="89">
        <f t="shared" si="5"/>
        <v>208767.839798335</v>
      </c>
      <c r="Q43" s="90"/>
      <c r="R43" s="3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 s="109" customFormat="1" ht="15" customHeight="1" thickBot="1">
      <c r="A44" s="6"/>
      <c r="B44" s="18"/>
      <c r="C44" s="102">
        <f>C43+1</f>
        <v>35</v>
      </c>
      <c r="D44" s="104">
        <f t="shared" si="1"/>
        <v>100</v>
      </c>
      <c r="E44" s="67"/>
      <c r="F44" s="68">
        <f t="shared" si="2"/>
        <v>42000</v>
      </c>
      <c r="G44" s="132">
        <f t="shared" si="3"/>
        <v>215740.6382061167</v>
      </c>
      <c r="H44" s="132"/>
      <c r="I44" s="38"/>
      <c r="J44" s="15"/>
      <c r="K44" s="40"/>
      <c r="L44" s="6"/>
      <c r="M44" s="32"/>
      <c r="N44" s="102">
        <f>N43+1</f>
        <v>35</v>
      </c>
      <c r="O44" s="27">
        <f t="shared" si="0"/>
        <v>168000</v>
      </c>
      <c r="P44" s="100">
        <f t="shared" si="5"/>
        <v>216337.9101862351</v>
      </c>
      <c r="Q44" s="62"/>
      <c r="R44" s="35"/>
      <c r="S44" s="2"/>
      <c r="T44" s="6"/>
      <c r="U44" s="6"/>
      <c r="V44" s="6"/>
      <c r="W44" s="6"/>
      <c r="X44" s="6"/>
      <c r="Y44" s="6"/>
      <c r="Z44" s="6"/>
      <c r="AA44" s="6"/>
      <c r="AB44" s="6"/>
    </row>
    <row r="45" spans="1:28" ht="18.75" customHeight="1" thickBot="1">
      <c r="A45" s="2"/>
      <c r="B45" s="19"/>
      <c r="C45" s="20"/>
      <c r="D45" s="20"/>
      <c r="E45" s="20"/>
      <c r="F45" s="20"/>
      <c r="G45" s="57"/>
      <c r="H45" s="20"/>
      <c r="I45" s="20"/>
      <c r="J45" s="16"/>
      <c r="K45" s="7"/>
      <c r="L45" s="2"/>
      <c r="M45" s="33"/>
      <c r="N45" s="34"/>
      <c r="O45" s="34"/>
      <c r="P45" s="34"/>
      <c r="Q45" s="63"/>
      <c r="R45" s="39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s="108" customFormat="1" ht="35.25" customHeight="1">
      <c r="A46" s="5"/>
      <c r="B46" s="128" t="s">
        <v>15</v>
      </c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s="108" customFormat="1" ht="12" customHeight="1">
      <c r="A47" s="5"/>
      <c r="B47" s="128" t="s">
        <v>16</v>
      </c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ht="14.25" customHeight="1">
      <c r="A48" s="2"/>
      <c r="B48" s="129"/>
      <c r="C48" s="129"/>
      <c r="D48" s="129"/>
      <c r="E48" s="117"/>
      <c r="F48" s="130"/>
      <c r="G48" s="130"/>
      <c r="H48" s="130"/>
      <c r="I48" s="118"/>
      <c r="J48" s="118"/>
      <c r="K48" s="116"/>
      <c r="L48" s="116"/>
      <c r="M48" s="133"/>
      <c r="N48" s="133"/>
      <c r="O48" s="133"/>
      <c r="P48" s="133"/>
      <c r="Q48" s="133"/>
      <c r="R48" s="133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15" customHeight="1">
      <c r="A49" s="2"/>
      <c r="B49" s="2"/>
      <c r="C49" s="2"/>
      <c r="D49" s="2"/>
      <c r="E49" s="2"/>
      <c r="F49" s="2"/>
      <c r="G49" s="42"/>
      <c r="H49" s="2"/>
      <c r="I49" s="2"/>
      <c r="J49" s="2"/>
      <c r="K49" s="2"/>
      <c r="L49" s="2"/>
      <c r="M49" s="2"/>
      <c r="N49" s="2"/>
      <c r="O49" s="2"/>
      <c r="P49" s="2"/>
      <c r="Q49" s="4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15" customHeight="1">
      <c r="A50" s="2"/>
      <c r="B50" s="2"/>
      <c r="C50" s="2"/>
      <c r="D50" s="2"/>
      <c r="E50" s="2"/>
      <c r="F50" s="2"/>
      <c r="G50" s="42"/>
      <c r="H50" s="2"/>
      <c r="I50" s="2"/>
      <c r="J50" s="2"/>
      <c r="K50" s="2"/>
      <c r="L50" s="2"/>
      <c r="M50" s="2"/>
      <c r="N50" s="2"/>
      <c r="O50" s="2"/>
      <c r="P50" s="2"/>
      <c r="Q50" s="4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15" customHeight="1">
      <c r="A51" s="2"/>
      <c r="B51" s="2"/>
      <c r="C51" s="2"/>
      <c r="D51" s="2"/>
      <c r="E51" s="2"/>
      <c r="F51" s="2"/>
      <c r="G51" s="42"/>
      <c r="H51" s="2"/>
      <c r="I51" s="2"/>
      <c r="J51" s="2"/>
      <c r="K51" s="2"/>
      <c r="L51" s="2"/>
      <c r="M51" s="2"/>
      <c r="N51" s="2"/>
      <c r="O51" s="2"/>
      <c r="P51" s="2"/>
      <c r="Q51" s="4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15" customHeight="1">
      <c r="A52" s="2"/>
      <c r="B52" s="2"/>
      <c r="C52" s="2"/>
      <c r="D52" s="2"/>
      <c r="E52" s="2"/>
      <c r="F52" s="2"/>
      <c r="G52" s="42"/>
      <c r="H52" s="2"/>
      <c r="I52" s="2"/>
      <c r="J52" s="2"/>
      <c r="K52" s="2"/>
      <c r="L52" s="2"/>
      <c r="M52" s="2"/>
      <c r="N52" s="2"/>
      <c r="O52" s="2"/>
      <c r="P52" s="2"/>
      <c r="Q52" s="4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5" customHeight="1">
      <c r="A53" s="2"/>
      <c r="B53" s="2"/>
      <c r="C53" s="2"/>
      <c r="D53" s="2"/>
      <c r="E53" s="2"/>
      <c r="F53" s="2"/>
      <c r="G53" s="42"/>
      <c r="H53" s="2"/>
      <c r="I53" s="2"/>
      <c r="J53" s="2"/>
      <c r="K53" s="2"/>
      <c r="L53" s="2"/>
      <c r="M53" s="2"/>
      <c r="N53" s="2"/>
      <c r="O53" s="2"/>
      <c r="P53" s="2"/>
      <c r="Q53" s="4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5" customHeight="1">
      <c r="A54" s="2"/>
      <c r="B54" s="2"/>
      <c r="C54" s="2"/>
      <c r="D54" s="2"/>
      <c r="E54" s="2"/>
      <c r="F54" s="2"/>
      <c r="G54" s="42"/>
      <c r="H54" s="2"/>
      <c r="I54" s="2"/>
      <c r="J54" s="2"/>
      <c r="K54" s="2"/>
      <c r="L54" s="2"/>
      <c r="M54" s="2"/>
      <c r="N54" s="2"/>
      <c r="O54" s="2"/>
      <c r="P54" s="2"/>
      <c r="Q54" s="4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5" customHeight="1">
      <c r="A55" s="2"/>
      <c r="B55" s="2"/>
      <c r="C55" s="2"/>
      <c r="D55" s="2"/>
      <c r="E55" s="2"/>
      <c r="F55" s="2"/>
      <c r="G55" s="42"/>
      <c r="H55" s="2"/>
      <c r="I55" s="2"/>
      <c r="J55" s="2"/>
      <c r="K55" s="2"/>
      <c r="L55" s="2"/>
      <c r="M55" s="2"/>
      <c r="N55" s="2"/>
      <c r="O55" s="2"/>
      <c r="P55" s="2"/>
      <c r="Q55" s="4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ht="15" customHeight="1">
      <c r="A56" s="2"/>
      <c r="B56" s="2"/>
      <c r="C56" s="2"/>
      <c r="D56" s="2"/>
      <c r="E56" s="2"/>
      <c r="F56" s="2"/>
      <c r="G56" s="42"/>
      <c r="H56" s="2"/>
      <c r="I56" s="2"/>
      <c r="J56" s="2"/>
      <c r="K56" s="2"/>
      <c r="L56" s="2"/>
      <c r="M56" s="2"/>
      <c r="N56" s="2"/>
      <c r="O56" s="2"/>
      <c r="P56" s="2"/>
      <c r="Q56" s="4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15" customHeight="1">
      <c r="A57" s="2"/>
      <c r="B57" s="2"/>
      <c r="C57" s="2"/>
      <c r="D57" s="2"/>
      <c r="E57" s="2"/>
      <c r="F57" s="2"/>
      <c r="G57" s="42"/>
      <c r="H57" s="2"/>
      <c r="I57" s="2"/>
      <c r="J57" s="2"/>
      <c r="K57" s="2"/>
      <c r="L57" s="2"/>
      <c r="M57" s="2"/>
      <c r="N57" s="2"/>
      <c r="O57" s="2"/>
      <c r="P57" s="2"/>
      <c r="Q57" s="4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t="15" customHeight="1">
      <c r="A58" s="2"/>
      <c r="B58" s="2"/>
      <c r="C58" s="2"/>
      <c r="D58" s="2"/>
      <c r="E58" s="2"/>
      <c r="F58" s="2"/>
      <c r="G58" s="42"/>
      <c r="H58" s="2"/>
      <c r="I58" s="2"/>
      <c r="J58" s="2"/>
      <c r="K58" s="2"/>
      <c r="L58" s="2"/>
      <c r="M58" s="2"/>
      <c r="N58" s="2"/>
      <c r="O58" s="2"/>
      <c r="P58" s="2"/>
      <c r="Q58" s="4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ht="15" customHeight="1">
      <c r="A59" s="2"/>
      <c r="B59" s="2"/>
      <c r="C59" s="2"/>
      <c r="D59" s="2"/>
      <c r="E59" s="2"/>
      <c r="F59" s="2"/>
      <c r="G59" s="42"/>
      <c r="H59" s="2"/>
      <c r="I59" s="2"/>
      <c r="J59" s="2"/>
      <c r="K59" s="2"/>
      <c r="L59" s="2"/>
      <c r="M59" s="2"/>
      <c r="N59" s="2"/>
      <c r="O59" s="2"/>
      <c r="P59" s="2"/>
      <c r="Q59" s="4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ht="12.75">
      <c r="A60" s="2"/>
      <c r="B60" s="2"/>
      <c r="C60" s="2"/>
      <c r="D60" s="2"/>
      <c r="E60" s="2"/>
      <c r="F60" s="2"/>
      <c r="G60" s="42"/>
      <c r="H60" s="2"/>
      <c r="I60" s="2"/>
      <c r="J60" s="2"/>
      <c r="K60" s="2"/>
      <c r="L60" s="2"/>
      <c r="M60" s="2"/>
      <c r="N60" s="2"/>
      <c r="O60" s="2"/>
      <c r="P60" s="2"/>
      <c r="Q60" s="4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12.75">
      <c r="A61" s="2"/>
      <c r="B61" s="2"/>
      <c r="C61" s="2"/>
      <c r="D61" s="2"/>
      <c r="E61" s="2"/>
      <c r="F61" s="2"/>
      <c r="G61" s="42"/>
      <c r="H61" s="2"/>
      <c r="I61" s="2"/>
      <c r="J61" s="2"/>
      <c r="K61" s="2"/>
      <c r="L61" s="2"/>
      <c r="M61" s="2"/>
      <c r="N61" s="2"/>
      <c r="O61" s="2"/>
      <c r="P61" s="2"/>
      <c r="Q61" s="4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12.75">
      <c r="A62" s="2"/>
      <c r="B62" s="2"/>
      <c r="C62" s="2"/>
      <c r="D62" s="2"/>
      <c r="E62" s="2"/>
      <c r="F62" s="2"/>
      <c r="G62" s="42"/>
      <c r="H62" s="2"/>
      <c r="I62" s="2"/>
      <c r="J62" s="2"/>
      <c r="K62" s="2"/>
      <c r="L62" s="2"/>
      <c r="M62" s="2"/>
      <c r="N62" s="2"/>
      <c r="O62" s="2"/>
      <c r="P62" s="2"/>
      <c r="Q62" s="4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12.75">
      <c r="A63" s="2"/>
      <c r="B63" s="2"/>
      <c r="C63" s="2"/>
      <c r="D63" s="2"/>
      <c r="E63" s="2"/>
      <c r="F63" s="2"/>
      <c r="G63" s="42"/>
      <c r="H63" s="2"/>
      <c r="I63" s="119"/>
      <c r="J63" s="2"/>
      <c r="K63" s="2"/>
      <c r="L63" s="2"/>
      <c r="M63" s="2"/>
      <c r="N63" s="2"/>
      <c r="O63" s="2"/>
      <c r="P63" s="2"/>
      <c r="Q63" s="4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ht="23.25" customHeight="1">
      <c r="A64" s="2"/>
      <c r="B64" s="2"/>
      <c r="C64" s="2"/>
      <c r="D64" s="2"/>
      <c r="E64" s="2"/>
      <c r="F64" s="2"/>
      <c r="G64" s="42"/>
      <c r="H64" s="2"/>
      <c r="I64" s="119"/>
      <c r="J64" s="2"/>
      <c r="K64" s="2"/>
      <c r="L64" s="2"/>
      <c r="M64" s="2"/>
      <c r="N64" s="2"/>
      <c r="O64" s="2"/>
      <c r="P64" s="2"/>
      <c r="Q64" s="4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7:17" ht="13.5" customHeight="1">
      <c r="G65" s="110"/>
      <c r="I65" s="111"/>
      <c r="Q65" s="110"/>
    </row>
    <row r="66" spans="7:17" ht="12.75">
      <c r="G66" s="110"/>
      <c r="I66" s="111"/>
      <c r="Q66" s="110"/>
    </row>
    <row r="67" spans="7:17" ht="12.75">
      <c r="G67" s="110"/>
      <c r="I67" s="111"/>
      <c r="Q67" s="110"/>
    </row>
    <row r="68" spans="7:17" ht="12.75">
      <c r="G68" s="110"/>
      <c r="I68" s="111"/>
      <c r="Q68" s="110"/>
    </row>
    <row r="69" spans="7:17" ht="12.75">
      <c r="G69" s="110"/>
      <c r="I69" s="111"/>
      <c r="Q69" s="110"/>
    </row>
    <row r="70" spans="7:17" ht="12.75">
      <c r="G70" s="110"/>
      <c r="I70" s="111"/>
      <c r="Q70" s="110"/>
    </row>
    <row r="71" spans="7:17" ht="12.75">
      <c r="G71" s="110"/>
      <c r="I71" s="111"/>
      <c r="Q71" s="110"/>
    </row>
    <row r="72" spans="7:17" ht="12.75">
      <c r="G72" s="110"/>
      <c r="I72" s="111"/>
      <c r="Q72" s="110"/>
    </row>
    <row r="73" spans="7:17" ht="12.75">
      <c r="G73" s="110"/>
      <c r="I73" s="111"/>
      <c r="Q73" s="110"/>
    </row>
    <row r="74" spans="7:17" ht="12.75">
      <c r="G74" s="110"/>
      <c r="I74" s="111"/>
      <c r="Q74" s="110"/>
    </row>
    <row r="75" spans="7:17" ht="12.75">
      <c r="G75" s="110"/>
      <c r="I75" s="111"/>
      <c r="Q75" s="110"/>
    </row>
    <row r="76" spans="7:17" ht="12.75">
      <c r="G76" s="110"/>
      <c r="I76" s="111"/>
      <c r="Q76" s="110"/>
    </row>
    <row r="77" spans="7:17" ht="12.75">
      <c r="G77" s="110"/>
      <c r="I77" s="111"/>
      <c r="Q77" s="110"/>
    </row>
    <row r="78" spans="7:17" ht="12.75">
      <c r="G78" s="110"/>
      <c r="I78" s="111"/>
      <c r="Q78" s="110"/>
    </row>
    <row r="79" spans="7:17" ht="12.75">
      <c r="G79" s="110"/>
      <c r="I79" s="111"/>
      <c r="Q79" s="110"/>
    </row>
    <row r="80" spans="7:17" ht="12.75">
      <c r="G80" s="110"/>
      <c r="I80" s="111"/>
      <c r="Q80" s="110"/>
    </row>
    <row r="81" spans="7:17" ht="12.75">
      <c r="G81" s="110"/>
      <c r="I81" s="111"/>
      <c r="Q81" s="110"/>
    </row>
    <row r="82" spans="7:17" ht="12.75">
      <c r="G82" s="110"/>
      <c r="I82" s="111"/>
      <c r="Q82" s="110"/>
    </row>
    <row r="83" spans="7:17" ht="12.75">
      <c r="G83" s="110"/>
      <c r="I83" s="111"/>
      <c r="Q83" s="110"/>
    </row>
    <row r="84" spans="7:17" ht="12.75">
      <c r="G84" s="110"/>
      <c r="I84" s="111"/>
      <c r="Q84" s="110"/>
    </row>
    <row r="85" spans="7:17" ht="12.75">
      <c r="G85" s="110"/>
      <c r="I85" s="111"/>
      <c r="Q85" s="110"/>
    </row>
    <row r="86" spans="7:17" ht="12.75">
      <c r="G86" s="110"/>
      <c r="I86" s="111"/>
      <c r="Q86" s="110"/>
    </row>
    <row r="87" spans="7:17" ht="12.75">
      <c r="G87" s="110"/>
      <c r="I87" s="111"/>
      <c r="Q87" s="110"/>
    </row>
    <row r="88" spans="7:17" ht="12.75">
      <c r="G88" s="110"/>
      <c r="I88" s="111"/>
      <c r="Q88" s="110"/>
    </row>
    <row r="89" spans="7:17" ht="12.75">
      <c r="G89" s="110"/>
      <c r="I89" s="111"/>
      <c r="Q89" s="110"/>
    </row>
    <row r="90" spans="7:17" ht="12.75">
      <c r="G90" s="110"/>
      <c r="I90" s="111"/>
      <c r="Q90" s="110"/>
    </row>
    <row r="91" spans="7:17" ht="12.75">
      <c r="G91" s="110"/>
      <c r="I91" s="111"/>
      <c r="Q91" s="110"/>
    </row>
    <row r="92" spans="7:17" ht="12.75">
      <c r="G92" s="110"/>
      <c r="I92" s="111"/>
      <c r="Q92" s="110"/>
    </row>
    <row r="93" spans="7:17" ht="12.75">
      <c r="G93" s="110"/>
      <c r="I93" s="111"/>
      <c r="Q93" s="110"/>
    </row>
    <row r="94" spans="7:17" ht="12.75">
      <c r="G94" s="110"/>
      <c r="I94" s="111"/>
      <c r="Q94" s="110"/>
    </row>
    <row r="95" spans="7:17" ht="12.75">
      <c r="G95" s="110"/>
      <c r="I95" s="111"/>
      <c r="Q95" s="110"/>
    </row>
    <row r="96" spans="7:17" ht="12.75">
      <c r="G96" s="110"/>
      <c r="I96" s="111"/>
      <c r="Q96" s="110"/>
    </row>
    <row r="97" spans="5:17" ht="12.75">
      <c r="E97" s="105"/>
      <c r="F97" s="105"/>
      <c r="G97" s="110"/>
      <c r="I97" s="111"/>
      <c r="Q97" s="110"/>
    </row>
    <row r="98" spans="5:17" ht="12.75">
      <c r="E98" s="105"/>
      <c r="F98" s="105"/>
      <c r="G98" s="110"/>
      <c r="I98" s="111"/>
      <c r="Q98" s="110"/>
    </row>
    <row r="99" spans="5:17" ht="12.75">
      <c r="E99" s="105"/>
      <c r="F99" s="105"/>
      <c r="G99" s="110"/>
      <c r="I99" s="111"/>
      <c r="Q99" s="110"/>
    </row>
    <row r="100" spans="5:17" ht="12.75">
      <c r="E100" s="105"/>
      <c r="F100" s="105"/>
      <c r="G100" s="110"/>
      <c r="I100" s="111"/>
      <c r="Q100" s="110"/>
    </row>
    <row r="101" ht="12.75">
      <c r="Q101" s="110"/>
    </row>
    <row r="102" spans="16:17" ht="12.75">
      <c r="P102" s="111"/>
      <c r="Q102" s="110"/>
    </row>
    <row r="103" ht="12.75">
      <c r="P103" s="111"/>
    </row>
    <row r="104" ht="12.75">
      <c r="P104" s="111"/>
    </row>
    <row r="105" ht="12.75">
      <c r="P105" s="111"/>
    </row>
    <row r="106" ht="12.75">
      <c r="P106" s="111"/>
    </row>
    <row r="107" ht="12.75">
      <c r="P107" s="111"/>
    </row>
    <row r="108" ht="12.75">
      <c r="P108" s="111"/>
    </row>
    <row r="109" ht="12.75">
      <c r="P109" s="111"/>
    </row>
    <row r="110" ht="12.75">
      <c r="P110" s="111"/>
    </row>
    <row r="111" ht="12.75">
      <c r="P111" s="111"/>
    </row>
    <row r="112" ht="12.75">
      <c r="P112" s="111"/>
    </row>
    <row r="113" ht="12.75">
      <c r="P113" s="111"/>
    </row>
    <row r="114" ht="12.75">
      <c r="P114" s="111"/>
    </row>
    <row r="115" ht="12.75">
      <c r="P115" s="111"/>
    </row>
    <row r="116" ht="12.75">
      <c r="P116" s="111"/>
    </row>
    <row r="117" ht="12.75">
      <c r="P117" s="111"/>
    </row>
    <row r="118" ht="12.75">
      <c r="P118" s="111"/>
    </row>
    <row r="119" ht="12.75">
      <c r="P119" s="111"/>
    </row>
    <row r="120" ht="12.75">
      <c r="P120" s="111"/>
    </row>
    <row r="121" ht="12.75">
      <c r="P121" s="111"/>
    </row>
    <row r="122" ht="12.75">
      <c r="P122" s="111"/>
    </row>
    <row r="123" ht="12.75">
      <c r="P123" s="111"/>
    </row>
    <row r="124" ht="12.75">
      <c r="P124" s="111"/>
    </row>
    <row r="125" ht="12.75">
      <c r="P125" s="111"/>
    </row>
    <row r="126" ht="12.75">
      <c r="P126" s="111"/>
    </row>
    <row r="127" ht="12.75">
      <c r="P127" s="111"/>
    </row>
    <row r="128" ht="12.75">
      <c r="P128" s="111"/>
    </row>
    <row r="129" ht="12.75">
      <c r="P129" s="111"/>
    </row>
    <row r="130" ht="12.75">
      <c r="P130" s="111"/>
    </row>
    <row r="131" ht="12.75">
      <c r="P131" s="111"/>
    </row>
    <row r="132" ht="12.75">
      <c r="P132" s="111"/>
    </row>
    <row r="133" ht="12.75">
      <c r="P133" s="111"/>
    </row>
    <row r="134" ht="12.75">
      <c r="P134" s="111"/>
    </row>
    <row r="135" ht="12.75">
      <c r="P135" s="111"/>
    </row>
    <row r="136" ht="12.75">
      <c r="P136" s="111"/>
    </row>
    <row r="137" ht="12.75">
      <c r="P137" s="111"/>
    </row>
    <row r="138" ht="12.75">
      <c r="P138" s="111"/>
    </row>
    <row r="139" ht="12.75">
      <c r="P139" s="111"/>
    </row>
    <row r="140" ht="12.75">
      <c r="P140" s="111"/>
    </row>
    <row r="141" ht="12.75">
      <c r="P141" s="111"/>
    </row>
    <row r="142" ht="12.75">
      <c r="P142" s="111"/>
    </row>
    <row r="143" ht="12.75">
      <c r="P143" s="111"/>
    </row>
    <row r="144" ht="12.75">
      <c r="P144" s="111"/>
    </row>
    <row r="145" ht="12.75">
      <c r="P145" s="111"/>
    </row>
    <row r="146" ht="12.75">
      <c r="P146" s="111"/>
    </row>
    <row r="147" ht="12.75">
      <c r="P147" s="111"/>
    </row>
    <row r="148" ht="12.75">
      <c r="P148" s="111"/>
    </row>
    <row r="149" ht="12.75">
      <c r="P149" s="111"/>
    </row>
    <row r="150" ht="12.75">
      <c r="P150" s="111"/>
    </row>
    <row r="151" ht="12.75">
      <c r="P151" s="111"/>
    </row>
    <row r="152" ht="12.75">
      <c r="P152" s="111"/>
    </row>
    <row r="153" ht="12.75">
      <c r="P153" s="111"/>
    </row>
    <row r="154" ht="12.75">
      <c r="P154" s="111"/>
    </row>
    <row r="155" ht="12.75">
      <c r="P155" s="111"/>
    </row>
    <row r="156" ht="12.75">
      <c r="P156" s="111"/>
    </row>
    <row r="157" ht="12.75">
      <c r="P157" s="111"/>
    </row>
    <row r="158" ht="12.75">
      <c r="P158" s="111"/>
    </row>
    <row r="159" ht="12.75">
      <c r="P159" s="111"/>
    </row>
    <row r="160" ht="12.75">
      <c r="P160" s="111"/>
    </row>
    <row r="161" ht="12.75">
      <c r="P161" s="111"/>
    </row>
    <row r="162" ht="12.75">
      <c r="P162" s="111"/>
    </row>
    <row r="163" ht="12.75">
      <c r="P163" s="111"/>
    </row>
    <row r="164" ht="12.75">
      <c r="P164" s="111"/>
    </row>
    <row r="165" ht="12.75">
      <c r="P165" s="111"/>
    </row>
    <row r="166" ht="12.75">
      <c r="P166" s="111"/>
    </row>
    <row r="167" ht="12.75">
      <c r="P167" s="111"/>
    </row>
    <row r="168" ht="12.75">
      <c r="P168" s="111"/>
    </row>
    <row r="169" ht="12.75">
      <c r="P169" s="111"/>
    </row>
    <row r="170" ht="12.75">
      <c r="P170" s="111"/>
    </row>
    <row r="171" ht="12.75">
      <c r="P171" s="111"/>
    </row>
    <row r="172" ht="12.75">
      <c r="P172" s="111"/>
    </row>
    <row r="173" ht="12.75">
      <c r="P173" s="111"/>
    </row>
    <row r="174" ht="12.75">
      <c r="P174" s="111"/>
    </row>
    <row r="175" ht="12.75">
      <c r="P175" s="111"/>
    </row>
    <row r="176" ht="12.75">
      <c r="P176" s="111"/>
    </row>
    <row r="177" ht="12.75">
      <c r="P177" s="111"/>
    </row>
    <row r="178" ht="12.75">
      <c r="P178" s="111"/>
    </row>
    <row r="179" ht="12.75">
      <c r="P179" s="111"/>
    </row>
    <row r="180" ht="12.75">
      <c r="P180" s="111"/>
    </row>
    <row r="181" ht="12.75">
      <c r="P181" s="111"/>
    </row>
    <row r="182" ht="12.75">
      <c r="P182" s="111"/>
    </row>
    <row r="183" ht="12.75">
      <c r="P183" s="111"/>
    </row>
    <row r="184" ht="12.75">
      <c r="P184" s="111"/>
    </row>
    <row r="185" ht="12.75">
      <c r="P185" s="111"/>
    </row>
    <row r="186" ht="12.75">
      <c r="P186" s="111"/>
    </row>
    <row r="187" ht="12.75">
      <c r="P187" s="111"/>
    </row>
    <row r="188" ht="12.75">
      <c r="P188" s="111"/>
    </row>
    <row r="189" ht="12.75">
      <c r="P189" s="111"/>
    </row>
    <row r="190" ht="12.75">
      <c r="P190" s="111"/>
    </row>
    <row r="191" ht="12.75">
      <c r="P191" s="111"/>
    </row>
    <row r="192" ht="12.75">
      <c r="P192" s="111"/>
    </row>
    <row r="193" ht="12.75">
      <c r="P193" s="111"/>
    </row>
    <row r="194" ht="12.75">
      <c r="P194" s="111"/>
    </row>
    <row r="195" ht="12.75">
      <c r="P195" s="111"/>
    </row>
    <row r="196" ht="12.75">
      <c r="P196" s="111"/>
    </row>
    <row r="197" ht="12.75">
      <c r="P197" s="111"/>
    </row>
    <row r="198" ht="12.75">
      <c r="P198" s="111"/>
    </row>
    <row r="199" ht="12.75">
      <c r="P199" s="111"/>
    </row>
    <row r="200" ht="12.75">
      <c r="P200" s="111"/>
    </row>
    <row r="201" ht="12.75">
      <c r="P201" s="111"/>
    </row>
    <row r="202" ht="12.75">
      <c r="P202" s="111"/>
    </row>
    <row r="203" ht="12.75">
      <c r="P203" s="111"/>
    </row>
    <row r="204" ht="12.75">
      <c r="P204" s="111"/>
    </row>
    <row r="205" ht="12.75">
      <c r="P205" s="111"/>
    </row>
    <row r="206" ht="12.75">
      <c r="P206" s="111"/>
    </row>
    <row r="207" ht="12.75">
      <c r="P207" s="111"/>
    </row>
    <row r="208" ht="12.75">
      <c r="P208" s="111"/>
    </row>
    <row r="209" ht="12.75">
      <c r="P209" s="111"/>
    </row>
    <row r="210" ht="12.75">
      <c r="P210" s="111"/>
    </row>
    <row r="211" ht="12.75">
      <c r="P211" s="111"/>
    </row>
    <row r="212" ht="12.75">
      <c r="P212" s="111"/>
    </row>
    <row r="213" ht="12.75">
      <c r="P213" s="111"/>
    </row>
    <row r="214" ht="12.75">
      <c r="P214" s="111"/>
    </row>
    <row r="215" ht="12.75">
      <c r="P215" s="111"/>
    </row>
    <row r="216" ht="12.75">
      <c r="P216" s="111"/>
    </row>
    <row r="217" ht="12.75">
      <c r="P217" s="111"/>
    </row>
    <row r="218" ht="12.75">
      <c r="P218" s="111"/>
    </row>
    <row r="219" ht="12.75">
      <c r="P219" s="111"/>
    </row>
    <row r="220" ht="12.75">
      <c r="P220" s="111"/>
    </row>
    <row r="221" ht="12.75">
      <c r="P221" s="111"/>
    </row>
    <row r="222" ht="12.75">
      <c r="P222" s="111"/>
    </row>
    <row r="223" ht="12.75">
      <c r="P223" s="111"/>
    </row>
    <row r="224" ht="12.75">
      <c r="P224" s="111"/>
    </row>
    <row r="225" ht="12.75">
      <c r="P225" s="111"/>
    </row>
    <row r="226" ht="12.75">
      <c r="P226" s="111"/>
    </row>
    <row r="227" ht="12.75">
      <c r="P227" s="111"/>
    </row>
    <row r="228" ht="12.75">
      <c r="P228" s="111"/>
    </row>
    <row r="229" ht="12.75">
      <c r="P229" s="111"/>
    </row>
    <row r="230" ht="12.75">
      <c r="P230" s="111"/>
    </row>
    <row r="231" ht="12.75">
      <c r="P231" s="111"/>
    </row>
    <row r="232" ht="12.75">
      <c r="P232" s="111"/>
    </row>
    <row r="233" ht="12.75">
      <c r="P233" s="111"/>
    </row>
    <row r="234" ht="12.75">
      <c r="P234" s="111"/>
    </row>
    <row r="235" ht="12.75">
      <c r="P235" s="111"/>
    </row>
    <row r="236" ht="12.75">
      <c r="P236" s="111"/>
    </row>
    <row r="237" ht="12.75">
      <c r="P237" s="111"/>
    </row>
    <row r="238" ht="12.75">
      <c r="P238" s="111"/>
    </row>
    <row r="239" ht="12.75">
      <c r="P239" s="111"/>
    </row>
    <row r="240" ht="12.75">
      <c r="P240" s="111"/>
    </row>
    <row r="241" ht="12.75">
      <c r="P241" s="111"/>
    </row>
    <row r="242" ht="12.75">
      <c r="P242" s="111"/>
    </row>
    <row r="243" ht="12.75">
      <c r="P243" s="111"/>
    </row>
    <row r="244" ht="12.75">
      <c r="P244" s="111"/>
    </row>
    <row r="245" ht="12.75">
      <c r="P245" s="111"/>
    </row>
    <row r="246" ht="12.75">
      <c r="P246" s="111"/>
    </row>
    <row r="247" ht="12.75">
      <c r="P247" s="111"/>
    </row>
    <row r="248" ht="12.75">
      <c r="P248" s="111"/>
    </row>
    <row r="249" ht="12.75">
      <c r="P249" s="111"/>
    </row>
    <row r="250" ht="12.75">
      <c r="P250" s="111"/>
    </row>
    <row r="251" ht="12.75">
      <c r="P251" s="111"/>
    </row>
    <row r="252" ht="12.75">
      <c r="P252" s="111"/>
    </row>
    <row r="253" ht="12.75">
      <c r="P253" s="111"/>
    </row>
    <row r="254" ht="12.75">
      <c r="P254" s="111"/>
    </row>
    <row r="255" ht="12.75">
      <c r="P255" s="111"/>
    </row>
    <row r="256" ht="12.75">
      <c r="P256" s="111"/>
    </row>
    <row r="257" ht="12.75">
      <c r="P257" s="111"/>
    </row>
    <row r="258" ht="12.75">
      <c r="P258" s="111"/>
    </row>
    <row r="259" ht="12.75">
      <c r="P259" s="111"/>
    </row>
    <row r="260" ht="12.75">
      <c r="P260" s="111"/>
    </row>
    <row r="261" ht="12.75">
      <c r="P261" s="111"/>
    </row>
    <row r="262" ht="12.75">
      <c r="P262" s="111"/>
    </row>
    <row r="263" ht="12.75">
      <c r="P263" s="111"/>
    </row>
    <row r="264" ht="12.75">
      <c r="P264" s="111"/>
    </row>
    <row r="265" ht="12.75">
      <c r="P265" s="111"/>
    </row>
    <row r="266" ht="12.75">
      <c r="P266" s="111"/>
    </row>
    <row r="267" ht="12.75">
      <c r="P267" s="111"/>
    </row>
    <row r="268" ht="12.75">
      <c r="P268" s="111"/>
    </row>
    <row r="269" ht="12.75">
      <c r="P269" s="111"/>
    </row>
    <row r="270" ht="12.75">
      <c r="P270" s="111"/>
    </row>
    <row r="271" ht="12.75">
      <c r="P271" s="111"/>
    </row>
    <row r="272" ht="12.75">
      <c r="P272" s="111"/>
    </row>
    <row r="273" ht="12.75">
      <c r="P273" s="111"/>
    </row>
    <row r="274" ht="12.75">
      <c r="P274" s="111"/>
    </row>
    <row r="275" ht="12.75">
      <c r="P275" s="111"/>
    </row>
    <row r="276" ht="12.75">
      <c r="P276" s="111"/>
    </row>
    <row r="277" ht="12.75">
      <c r="P277" s="111"/>
    </row>
    <row r="278" ht="12.75">
      <c r="P278" s="111"/>
    </row>
    <row r="279" ht="12.75">
      <c r="P279" s="111"/>
    </row>
    <row r="280" ht="12.75">
      <c r="P280" s="111"/>
    </row>
    <row r="281" ht="12.75">
      <c r="P281" s="111"/>
    </row>
    <row r="282" ht="12.75">
      <c r="P282" s="111"/>
    </row>
    <row r="283" ht="12.75">
      <c r="P283" s="111"/>
    </row>
    <row r="284" ht="12.75">
      <c r="P284" s="111"/>
    </row>
    <row r="285" ht="12.75">
      <c r="P285" s="111"/>
    </row>
    <row r="286" ht="12.75">
      <c r="P286" s="111"/>
    </row>
    <row r="287" ht="12.75">
      <c r="P287" s="111"/>
    </row>
    <row r="288" ht="12.75">
      <c r="P288" s="111"/>
    </row>
    <row r="289" ht="12.75">
      <c r="P289" s="111"/>
    </row>
    <row r="290" ht="12.75">
      <c r="P290" s="111"/>
    </row>
    <row r="291" ht="12.75">
      <c r="P291" s="111"/>
    </row>
    <row r="292" ht="12.75">
      <c r="P292" s="111"/>
    </row>
    <row r="293" ht="12.75">
      <c r="P293" s="111"/>
    </row>
    <row r="294" ht="12.75">
      <c r="P294" s="111"/>
    </row>
    <row r="295" ht="12.75">
      <c r="P295" s="111"/>
    </row>
    <row r="296" ht="12.75">
      <c r="P296" s="111"/>
    </row>
    <row r="297" ht="12.75">
      <c r="P297" s="111"/>
    </row>
    <row r="298" ht="12.75">
      <c r="P298" s="111"/>
    </row>
    <row r="299" ht="12.75">
      <c r="P299" s="111"/>
    </row>
    <row r="300" ht="12.75">
      <c r="P300" s="111"/>
    </row>
    <row r="301" ht="12.75">
      <c r="P301" s="111"/>
    </row>
    <row r="302" ht="12.75">
      <c r="P302" s="111"/>
    </row>
    <row r="303" ht="12.75">
      <c r="P303" s="111"/>
    </row>
    <row r="304" ht="12.75">
      <c r="P304" s="111"/>
    </row>
    <row r="305" ht="12.75">
      <c r="P305" s="111"/>
    </row>
    <row r="306" ht="12.75">
      <c r="P306" s="111"/>
    </row>
    <row r="307" ht="12.75">
      <c r="P307" s="111"/>
    </row>
    <row r="308" ht="12.75">
      <c r="P308" s="111"/>
    </row>
    <row r="309" ht="12.75">
      <c r="P309" s="111"/>
    </row>
    <row r="310" ht="12.75">
      <c r="P310" s="111"/>
    </row>
    <row r="311" ht="12.75">
      <c r="P311" s="111"/>
    </row>
    <row r="312" ht="12.75">
      <c r="P312" s="111"/>
    </row>
    <row r="313" ht="12.75">
      <c r="P313" s="111"/>
    </row>
    <row r="314" ht="12.75">
      <c r="P314" s="111"/>
    </row>
    <row r="315" ht="12.75">
      <c r="P315" s="111"/>
    </row>
    <row r="316" ht="12.75">
      <c r="P316" s="111"/>
    </row>
    <row r="317" ht="12.75">
      <c r="P317" s="111"/>
    </row>
    <row r="318" ht="12.75">
      <c r="P318" s="111"/>
    </row>
    <row r="319" ht="12.75">
      <c r="P319" s="111"/>
    </row>
    <row r="320" ht="12.75">
      <c r="P320" s="111"/>
    </row>
    <row r="321" ht="12.75">
      <c r="P321" s="111"/>
    </row>
    <row r="322" ht="12.75">
      <c r="P322" s="111"/>
    </row>
    <row r="323" ht="12.75">
      <c r="P323" s="111"/>
    </row>
    <row r="324" ht="12.75">
      <c r="P324" s="111"/>
    </row>
    <row r="325" ht="12.75">
      <c r="P325" s="111"/>
    </row>
    <row r="326" ht="12.75">
      <c r="P326" s="111"/>
    </row>
    <row r="327" ht="12.75">
      <c r="P327" s="111"/>
    </row>
    <row r="328" ht="12.75">
      <c r="P328" s="111"/>
    </row>
    <row r="329" ht="12.75">
      <c r="P329" s="111"/>
    </row>
    <row r="330" ht="12.75">
      <c r="P330" s="111"/>
    </row>
    <row r="331" ht="12.75">
      <c r="P331" s="111"/>
    </row>
    <row r="332" ht="12.75">
      <c r="P332" s="111"/>
    </row>
    <row r="333" ht="12.75">
      <c r="P333" s="111"/>
    </row>
    <row r="334" ht="12.75">
      <c r="P334" s="111"/>
    </row>
    <row r="335" ht="12.75">
      <c r="P335" s="111"/>
    </row>
    <row r="336" ht="12.75">
      <c r="P336" s="111"/>
    </row>
    <row r="337" ht="12.75">
      <c r="P337" s="111"/>
    </row>
    <row r="338" ht="12.75">
      <c r="P338" s="111"/>
    </row>
    <row r="339" ht="12.75">
      <c r="P339" s="111"/>
    </row>
    <row r="340" ht="12.75">
      <c r="P340" s="111"/>
    </row>
    <row r="341" ht="12.75">
      <c r="P341" s="111"/>
    </row>
    <row r="342" ht="12.75">
      <c r="P342" s="111"/>
    </row>
    <row r="343" ht="12.75">
      <c r="P343" s="111"/>
    </row>
    <row r="344" ht="12.75">
      <c r="P344" s="111"/>
    </row>
    <row r="345" ht="12.75">
      <c r="P345" s="111"/>
    </row>
    <row r="346" ht="12.75">
      <c r="P346" s="111"/>
    </row>
    <row r="347" ht="12.75">
      <c r="P347" s="111"/>
    </row>
    <row r="348" ht="12.75">
      <c r="P348" s="111"/>
    </row>
    <row r="349" ht="12.75">
      <c r="P349" s="111"/>
    </row>
    <row r="350" ht="12.75">
      <c r="P350" s="111"/>
    </row>
    <row r="351" ht="12.75">
      <c r="P351" s="111"/>
    </row>
    <row r="352" ht="12.75">
      <c r="P352" s="111"/>
    </row>
    <row r="353" ht="12.75">
      <c r="P353" s="111"/>
    </row>
    <row r="354" ht="12.75">
      <c r="P354" s="111"/>
    </row>
    <row r="355" ht="12.75">
      <c r="P355" s="111"/>
    </row>
    <row r="356" ht="12.75">
      <c r="P356" s="111"/>
    </row>
    <row r="357" ht="12.75">
      <c r="P357" s="111"/>
    </row>
    <row r="358" ht="12.75">
      <c r="P358" s="111"/>
    </row>
    <row r="359" ht="12.75">
      <c r="P359" s="111"/>
    </row>
    <row r="360" ht="12.75">
      <c r="P360" s="111"/>
    </row>
    <row r="361" ht="12.75">
      <c r="P361" s="111"/>
    </row>
    <row r="362" ht="12.75">
      <c r="P362" s="111"/>
    </row>
    <row r="363" ht="12.75">
      <c r="P363" s="111"/>
    </row>
    <row r="364" ht="12.75">
      <c r="P364" s="111"/>
    </row>
    <row r="365" ht="12.75">
      <c r="P365" s="111"/>
    </row>
    <row r="366" ht="12.75">
      <c r="P366" s="111"/>
    </row>
    <row r="367" ht="12.75">
      <c r="P367" s="111"/>
    </row>
    <row r="368" ht="12.75">
      <c r="P368" s="111"/>
    </row>
    <row r="369" ht="12.75">
      <c r="P369" s="111"/>
    </row>
    <row r="370" ht="12.75">
      <c r="P370" s="111"/>
    </row>
    <row r="371" ht="12.75">
      <c r="P371" s="111"/>
    </row>
    <row r="372" ht="12.75">
      <c r="P372" s="111"/>
    </row>
    <row r="373" ht="12.75">
      <c r="P373" s="111"/>
    </row>
    <row r="374" ht="12.75">
      <c r="P374" s="111"/>
    </row>
    <row r="375" ht="12.75">
      <c r="P375" s="111"/>
    </row>
    <row r="376" ht="12.75">
      <c r="P376" s="111"/>
    </row>
    <row r="377" ht="12.75">
      <c r="P377" s="111"/>
    </row>
    <row r="378" ht="12.75">
      <c r="P378" s="111"/>
    </row>
    <row r="379" ht="12.75">
      <c r="P379" s="111"/>
    </row>
    <row r="380" ht="12.75">
      <c r="P380" s="111"/>
    </row>
    <row r="381" ht="12.75">
      <c r="P381" s="111"/>
    </row>
    <row r="382" ht="12.75">
      <c r="P382" s="111"/>
    </row>
    <row r="383" ht="12.75">
      <c r="P383" s="111"/>
    </row>
    <row r="384" ht="12.75">
      <c r="P384" s="111"/>
    </row>
    <row r="385" ht="12.75">
      <c r="P385" s="111"/>
    </row>
    <row r="386" ht="12.75">
      <c r="P386" s="111"/>
    </row>
    <row r="387" ht="12.75">
      <c r="P387" s="111"/>
    </row>
    <row r="388" ht="12.75">
      <c r="P388" s="111"/>
    </row>
    <row r="389" ht="12.75">
      <c r="P389" s="111"/>
    </row>
    <row r="390" ht="12.75">
      <c r="P390" s="111"/>
    </row>
    <row r="391" ht="12.75">
      <c r="P391" s="111"/>
    </row>
    <row r="392" ht="12.75">
      <c r="P392" s="111"/>
    </row>
    <row r="393" ht="12.75">
      <c r="P393" s="111"/>
    </row>
    <row r="394" ht="12.75">
      <c r="P394" s="111"/>
    </row>
    <row r="395" ht="12.75">
      <c r="P395" s="111"/>
    </row>
    <row r="396" ht="12.75">
      <c r="P396" s="111"/>
    </row>
    <row r="397" ht="12.75">
      <c r="P397" s="111"/>
    </row>
    <row r="398" ht="12.75">
      <c r="P398" s="111"/>
    </row>
    <row r="399" ht="12.75">
      <c r="P399" s="111"/>
    </row>
    <row r="400" ht="12.75">
      <c r="P400" s="111"/>
    </row>
    <row r="401" ht="12.75">
      <c r="P401" s="111"/>
    </row>
    <row r="402" ht="12.75">
      <c r="P402" s="111"/>
    </row>
    <row r="403" ht="12.75">
      <c r="P403" s="111"/>
    </row>
    <row r="404" ht="12.75">
      <c r="P404" s="111"/>
    </row>
    <row r="405" ht="12.75">
      <c r="P405" s="111"/>
    </row>
    <row r="406" ht="12.75">
      <c r="P406" s="111"/>
    </row>
    <row r="407" ht="12.75">
      <c r="P407" s="111"/>
    </row>
    <row r="408" ht="12.75">
      <c r="P408" s="111"/>
    </row>
    <row r="409" ht="12.75">
      <c r="P409" s="111"/>
    </row>
    <row r="410" ht="12.75">
      <c r="P410" s="111"/>
    </row>
    <row r="411" ht="12.75">
      <c r="P411" s="111"/>
    </row>
    <row r="412" ht="12.75">
      <c r="P412" s="111"/>
    </row>
    <row r="413" ht="12.75">
      <c r="P413" s="111"/>
    </row>
    <row r="414" ht="12.75">
      <c r="P414" s="111"/>
    </row>
    <row r="415" ht="12.75">
      <c r="P415" s="111"/>
    </row>
    <row r="416" ht="12.75">
      <c r="P416" s="111"/>
    </row>
    <row r="417" ht="12.75">
      <c r="P417" s="111"/>
    </row>
    <row r="418" ht="12.75">
      <c r="P418" s="111"/>
    </row>
    <row r="419" ht="12.75">
      <c r="P419" s="111"/>
    </row>
    <row r="420" ht="12.75">
      <c r="P420" s="111"/>
    </row>
    <row r="421" ht="12.75">
      <c r="P421" s="111"/>
    </row>
    <row r="422" ht="12.75">
      <c r="P422" s="111"/>
    </row>
    <row r="423" ht="12.75">
      <c r="P423" s="111"/>
    </row>
    <row r="424" ht="12.75">
      <c r="P424" s="111"/>
    </row>
    <row r="425" ht="12.75">
      <c r="P425" s="111"/>
    </row>
    <row r="426" ht="12.75">
      <c r="P426" s="111"/>
    </row>
    <row r="427" ht="12.75">
      <c r="P427" s="111"/>
    </row>
    <row r="428" ht="12.75">
      <c r="P428" s="111"/>
    </row>
    <row r="429" ht="12.75">
      <c r="P429" s="111"/>
    </row>
    <row r="430" ht="12.75">
      <c r="P430" s="111"/>
    </row>
    <row r="431" ht="12.75">
      <c r="P431" s="111"/>
    </row>
    <row r="432" ht="12.75">
      <c r="P432" s="111"/>
    </row>
    <row r="433" ht="12.75">
      <c r="P433" s="111"/>
    </row>
    <row r="434" ht="12.75">
      <c r="P434" s="111"/>
    </row>
    <row r="435" ht="12.75">
      <c r="P435" s="111"/>
    </row>
    <row r="436" ht="12.75">
      <c r="P436" s="111"/>
    </row>
    <row r="437" ht="12.75">
      <c r="P437" s="111"/>
    </row>
    <row r="438" ht="12.75">
      <c r="P438" s="111"/>
    </row>
    <row r="439" ht="12.75">
      <c r="P439" s="111"/>
    </row>
    <row r="440" ht="12.75">
      <c r="P440" s="111"/>
    </row>
    <row r="441" ht="12.75">
      <c r="P441" s="111"/>
    </row>
    <row r="442" ht="12.75">
      <c r="P442" s="111"/>
    </row>
    <row r="443" ht="12.75">
      <c r="P443" s="111"/>
    </row>
    <row r="444" ht="12.75">
      <c r="P444" s="111"/>
    </row>
    <row r="445" ht="12.75">
      <c r="P445" s="111"/>
    </row>
    <row r="446" ht="12.75">
      <c r="P446" s="111"/>
    </row>
    <row r="447" ht="12.75">
      <c r="P447" s="111"/>
    </row>
    <row r="448" ht="12.75">
      <c r="P448" s="111"/>
    </row>
    <row r="449" ht="12.75">
      <c r="P449" s="111"/>
    </row>
    <row r="450" ht="12.75">
      <c r="P450" s="111"/>
    </row>
    <row r="451" ht="12.75">
      <c r="P451" s="111"/>
    </row>
    <row r="452" ht="12.75">
      <c r="P452" s="111"/>
    </row>
    <row r="453" ht="12.75">
      <c r="P453" s="111"/>
    </row>
    <row r="454" ht="12.75">
      <c r="P454" s="111"/>
    </row>
    <row r="455" ht="12.75">
      <c r="P455" s="111"/>
    </row>
    <row r="456" ht="12.75">
      <c r="P456" s="111"/>
    </row>
    <row r="457" ht="12.75">
      <c r="P457" s="111"/>
    </row>
    <row r="458" ht="12.75">
      <c r="P458" s="111"/>
    </row>
    <row r="459" ht="12.75">
      <c r="P459" s="111"/>
    </row>
    <row r="460" ht="12.75">
      <c r="P460" s="111"/>
    </row>
    <row r="461" ht="12.75">
      <c r="P461" s="111"/>
    </row>
    <row r="462" ht="12.75">
      <c r="P462" s="111"/>
    </row>
    <row r="463" ht="12.75">
      <c r="P463" s="111"/>
    </row>
    <row r="464" ht="12.75">
      <c r="P464" s="111"/>
    </row>
    <row r="465" ht="12.75">
      <c r="P465" s="111"/>
    </row>
    <row r="466" ht="12.75">
      <c r="P466" s="111"/>
    </row>
    <row r="467" ht="12.75">
      <c r="P467" s="111"/>
    </row>
    <row r="468" ht="12.75">
      <c r="P468" s="111"/>
    </row>
    <row r="469" ht="12.75">
      <c r="P469" s="111"/>
    </row>
    <row r="470" ht="12.75">
      <c r="P470" s="111"/>
    </row>
    <row r="471" ht="12.75">
      <c r="P471" s="111"/>
    </row>
    <row r="472" ht="12.75">
      <c r="P472" s="111"/>
    </row>
    <row r="473" ht="12.75">
      <c r="P473" s="111"/>
    </row>
    <row r="474" ht="12.75">
      <c r="P474" s="111"/>
    </row>
    <row r="475" ht="12.75">
      <c r="P475" s="111"/>
    </row>
    <row r="476" ht="12.75">
      <c r="P476" s="111"/>
    </row>
    <row r="477" ht="12.75">
      <c r="P477" s="111"/>
    </row>
    <row r="478" ht="12.75">
      <c r="P478" s="111"/>
    </row>
    <row r="479" ht="12.75">
      <c r="P479" s="111"/>
    </row>
    <row r="480" ht="12.75">
      <c r="P480" s="111"/>
    </row>
    <row r="481" ht="12.75">
      <c r="P481" s="111"/>
    </row>
    <row r="482" ht="12.75">
      <c r="P482" s="111"/>
    </row>
    <row r="483" ht="12.75">
      <c r="P483" s="111"/>
    </row>
    <row r="484" ht="12.75">
      <c r="P484" s="111"/>
    </row>
    <row r="485" ht="12.75">
      <c r="P485" s="111"/>
    </row>
    <row r="486" ht="12.75">
      <c r="P486" s="111"/>
    </row>
    <row r="487" ht="12.75">
      <c r="P487" s="111"/>
    </row>
    <row r="488" ht="12.75">
      <c r="P488" s="111"/>
    </row>
    <row r="489" ht="12.75">
      <c r="P489" s="111"/>
    </row>
    <row r="490" ht="12.75">
      <c r="P490" s="111"/>
    </row>
    <row r="491" ht="12.75">
      <c r="P491" s="111"/>
    </row>
    <row r="492" ht="12.75">
      <c r="P492" s="111"/>
    </row>
    <row r="493" ht="12.75">
      <c r="P493" s="111"/>
    </row>
    <row r="494" ht="12.75">
      <c r="P494" s="111"/>
    </row>
    <row r="495" ht="12.75">
      <c r="P495" s="111"/>
    </row>
    <row r="496" ht="12.75">
      <c r="P496" s="111"/>
    </row>
    <row r="497" ht="12.75">
      <c r="P497" s="111"/>
    </row>
    <row r="498" ht="12.75">
      <c r="P498" s="111"/>
    </row>
    <row r="499" ht="12.75">
      <c r="P499" s="111"/>
    </row>
    <row r="500" ht="12.75">
      <c r="P500" s="111"/>
    </row>
    <row r="501" ht="12.75">
      <c r="P501" s="111"/>
    </row>
    <row r="502" ht="12.75">
      <c r="P502" s="111"/>
    </row>
    <row r="503" ht="12.75">
      <c r="P503" s="111"/>
    </row>
    <row r="504" ht="12.75">
      <c r="P504" s="111"/>
    </row>
    <row r="505" ht="12.75">
      <c r="P505" s="111"/>
    </row>
    <row r="506" ht="12.75">
      <c r="P506" s="111"/>
    </row>
    <row r="507" ht="12.75">
      <c r="P507" s="111"/>
    </row>
    <row r="508" ht="12.75">
      <c r="P508" s="111"/>
    </row>
    <row r="509" ht="12.75">
      <c r="P509" s="111"/>
    </row>
    <row r="510" ht="12.75">
      <c r="P510" s="111"/>
    </row>
    <row r="511" ht="12.75">
      <c r="P511" s="111"/>
    </row>
    <row r="512" ht="12.75">
      <c r="P512" s="111"/>
    </row>
    <row r="513" ht="12.75">
      <c r="P513" s="111"/>
    </row>
    <row r="514" ht="12.75">
      <c r="P514" s="111"/>
    </row>
    <row r="515" ht="12.75">
      <c r="P515" s="111"/>
    </row>
    <row r="516" ht="12.75">
      <c r="P516" s="111"/>
    </row>
    <row r="517" ht="12.75">
      <c r="P517" s="111"/>
    </row>
    <row r="518" ht="12.75">
      <c r="P518" s="111"/>
    </row>
    <row r="519" ht="12.75">
      <c r="P519" s="111"/>
    </row>
    <row r="520" ht="12.75">
      <c r="P520" s="111"/>
    </row>
    <row r="521" ht="12.75">
      <c r="P521" s="111"/>
    </row>
    <row r="522" ht="12.75">
      <c r="P522" s="111"/>
    </row>
    <row r="523" ht="12.75">
      <c r="P523" s="111"/>
    </row>
    <row r="524" ht="12.75">
      <c r="P524" s="111"/>
    </row>
    <row r="525" ht="12.75">
      <c r="P525" s="111"/>
    </row>
    <row r="526" ht="12.75">
      <c r="P526" s="111"/>
    </row>
    <row r="527" ht="12.75">
      <c r="P527" s="111"/>
    </row>
    <row r="528" ht="12.75">
      <c r="P528" s="111"/>
    </row>
    <row r="529" ht="12.75">
      <c r="P529" s="111"/>
    </row>
    <row r="530" ht="12.75">
      <c r="P530" s="111"/>
    </row>
    <row r="531" ht="12.75">
      <c r="P531" s="111"/>
    </row>
    <row r="532" ht="12.75">
      <c r="P532" s="111"/>
    </row>
    <row r="533" ht="12.75">
      <c r="P533" s="111"/>
    </row>
    <row r="534" ht="12.75">
      <c r="P534" s="111"/>
    </row>
    <row r="535" ht="12.75">
      <c r="P535" s="111"/>
    </row>
    <row r="536" ht="12.75">
      <c r="P536" s="111"/>
    </row>
    <row r="537" ht="12.75">
      <c r="P537" s="111"/>
    </row>
    <row r="538" ht="12.75">
      <c r="P538" s="111"/>
    </row>
    <row r="539" ht="12.75">
      <c r="P539" s="111"/>
    </row>
    <row r="540" ht="12.75">
      <c r="P540" s="111"/>
    </row>
    <row r="541" ht="12.75">
      <c r="P541" s="111"/>
    </row>
    <row r="542" ht="12.75">
      <c r="P542" s="111"/>
    </row>
    <row r="543" ht="12.75">
      <c r="P543" s="111"/>
    </row>
    <row r="544" ht="12.75">
      <c r="P544" s="111"/>
    </row>
    <row r="545" ht="12.75">
      <c r="P545" s="111"/>
    </row>
    <row r="546" ht="12.75">
      <c r="P546" s="111"/>
    </row>
    <row r="547" ht="12.75">
      <c r="P547" s="111"/>
    </row>
    <row r="548" ht="12.75">
      <c r="P548" s="111"/>
    </row>
    <row r="549" ht="12.75">
      <c r="P549" s="111"/>
    </row>
    <row r="550" ht="12.75">
      <c r="P550" s="111"/>
    </row>
    <row r="551" ht="12.75">
      <c r="P551" s="111"/>
    </row>
    <row r="552" ht="12.75">
      <c r="P552" s="111"/>
    </row>
    <row r="553" ht="12.75">
      <c r="P553" s="111"/>
    </row>
    <row r="554" ht="12.75">
      <c r="P554" s="111"/>
    </row>
    <row r="555" ht="12.75">
      <c r="P555" s="111"/>
    </row>
    <row r="556" ht="12.75">
      <c r="P556" s="111"/>
    </row>
    <row r="557" ht="12.75">
      <c r="P557" s="111"/>
    </row>
    <row r="558" ht="12.75">
      <c r="P558" s="111"/>
    </row>
    <row r="559" ht="12.75">
      <c r="P559" s="111"/>
    </row>
    <row r="560" ht="12.75">
      <c r="P560" s="111"/>
    </row>
    <row r="561" ht="12.75">
      <c r="P561" s="111"/>
    </row>
    <row r="562" ht="12.75">
      <c r="P562" s="111"/>
    </row>
    <row r="563" ht="12.75">
      <c r="P563" s="111"/>
    </row>
    <row r="564" ht="12.75">
      <c r="P564" s="111"/>
    </row>
    <row r="565" ht="12.75">
      <c r="P565" s="111"/>
    </row>
    <row r="566" ht="12.75">
      <c r="P566" s="111"/>
    </row>
    <row r="567" ht="12.75">
      <c r="P567" s="111"/>
    </row>
    <row r="568" ht="12.75">
      <c r="P568" s="111"/>
    </row>
    <row r="569" ht="12.75">
      <c r="P569" s="111"/>
    </row>
    <row r="570" ht="12.75">
      <c r="P570" s="111"/>
    </row>
    <row r="571" ht="12.75">
      <c r="P571" s="111"/>
    </row>
    <row r="572" ht="12.75">
      <c r="P572" s="111"/>
    </row>
    <row r="573" ht="12.75">
      <c r="P573" s="111"/>
    </row>
    <row r="574" ht="12.75">
      <c r="P574" s="111"/>
    </row>
    <row r="575" ht="12.75">
      <c r="P575" s="111"/>
    </row>
    <row r="576" ht="12.75">
      <c r="P576" s="111"/>
    </row>
    <row r="577" ht="12.75">
      <c r="P577" s="111"/>
    </row>
    <row r="578" ht="12.75">
      <c r="P578" s="111"/>
    </row>
    <row r="579" ht="12.75">
      <c r="P579" s="111"/>
    </row>
    <row r="580" ht="12.75">
      <c r="P580" s="111"/>
    </row>
    <row r="581" ht="12.75">
      <c r="P581" s="111"/>
    </row>
    <row r="582" ht="12.75">
      <c r="P582" s="111"/>
    </row>
    <row r="583" ht="12.75">
      <c r="P583" s="111"/>
    </row>
    <row r="584" ht="12.75">
      <c r="P584" s="111"/>
    </row>
    <row r="585" ht="12.75">
      <c r="P585" s="111"/>
    </row>
    <row r="586" ht="12.75">
      <c r="P586" s="111"/>
    </row>
    <row r="587" ht="12.75">
      <c r="P587" s="111"/>
    </row>
    <row r="588" ht="12.75">
      <c r="P588" s="111"/>
    </row>
    <row r="589" ht="12.75">
      <c r="P589" s="111"/>
    </row>
    <row r="590" ht="12.75">
      <c r="P590" s="111"/>
    </row>
    <row r="591" ht="12.75">
      <c r="P591" s="111"/>
    </row>
    <row r="592" ht="12.75">
      <c r="P592" s="111"/>
    </row>
    <row r="593" ht="12.75">
      <c r="P593" s="111"/>
    </row>
    <row r="594" ht="12.75">
      <c r="P594" s="111"/>
    </row>
    <row r="595" ht="12.75">
      <c r="P595" s="111"/>
    </row>
    <row r="596" ht="12.75">
      <c r="P596" s="111"/>
    </row>
    <row r="597" ht="12.75">
      <c r="P597" s="111"/>
    </row>
    <row r="598" ht="12.75">
      <c r="P598" s="111"/>
    </row>
    <row r="599" ht="12.75">
      <c r="P599" s="111"/>
    </row>
    <row r="600" ht="12.75">
      <c r="P600" s="111"/>
    </row>
    <row r="601" ht="12.75">
      <c r="P601" s="111"/>
    </row>
    <row r="602" ht="12.75">
      <c r="P602" s="111"/>
    </row>
    <row r="603" ht="12.75">
      <c r="P603" s="111"/>
    </row>
    <row r="604" ht="12.75">
      <c r="P604" s="111"/>
    </row>
    <row r="605" ht="12.75">
      <c r="P605" s="111"/>
    </row>
    <row r="606" ht="12.75">
      <c r="P606" s="111"/>
    </row>
    <row r="607" ht="12.75">
      <c r="P607" s="111"/>
    </row>
    <row r="608" ht="12.75">
      <c r="P608" s="111"/>
    </row>
    <row r="609" ht="12.75">
      <c r="P609" s="111"/>
    </row>
    <row r="610" ht="12.75">
      <c r="P610" s="111"/>
    </row>
    <row r="611" ht="12.75">
      <c r="P611" s="111"/>
    </row>
    <row r="612" ht="12.75">
      <c r="P612" s="111"/>
    </row>
    <row r="613" ht="12.75">
      <c r="P613" s="111"/>
    </row>
    <row r="614" ht="12.75">
      <c r="P614" s="111"/>
    </row>
    <row r="615" ht="12.75">
      <c r="P615" s="111"/>
    </row>
    <row r="616" ht="12.75">
      <c r="P616" s="111"/>
    </row>
    <row r="617" ht="12.75">
      <c r="P617" s="111"/>
    </row>
    <row r="618" ht="12.75">
      <c r="P618" s="111"/>
    </row>
    <row r="619" ht="12.75">
      <c r="P619" s="111"/>
    </row>
    <row r="620" ht="12.75">
      <c r="P620" s="111"/>
    </row>
    <row r="621" ht="12.75">
      <c r="P621" s="111"/>
    </row>
    <row r="622" ht="12.75">
      <c r="P622" s="111"/>
    </row>
    <row r="623" ht="12.75">
      <c r="P623" s="111"/>
    </row>
    <row r="624" ht="12.75">
      <c r="P624" s="111"/>
    </row>
    <row r="625" ht="12.75">
      <c r="P625" s="111"/>
    </row>
  </sheetData>
  <sheetProtection password="D9D3" sheet="1" objects="1" scenarios="1" insertHyperlinks="0" selectLockedCells="1"/>
  <mergeCells count="57">
    <mergeCell ref="V10:Y18"/>
    <mergeCell ref="V19:Y20"/>
    <mergeCell ref="B47:R47"/>
    <mergeCell ref="G25:H25"/>
    <mergeCell ref="G26:H26"/>
    <mergeCell ref="G27:H27"/>
    <mergeCell ref="G28:H28"/>
    <mergeCell ref="G21:H21"/>
    <mergeCell ref="G22:H22"/>
    <mergeCell ref="G23:H23"/>
    <mergeCell ref="G24:H24"/>
    <mergeCell ref="C1:I1"/>
    <mergeCell ref="N1:Q1"/>
    <mergeCell ref="G19:H19"/>
    <mergeCell ref="G20:H20"/>
    <mergeCell ref="G15:H15"/>
    <mergeCell ref="G16:H16"/>
    <mergeCell ref="G17:H17"/>
    <mergeCell ref="G18:H18"/>
    <mergeCell ref="G11:H11"/>
    <mergeCell ref="G12:H12"/>
    <mergeCell ref="G13:H13"/>
    <mergeCell ref="G14:H14"/>
    <mergeCell ref="D8:F8"/>
    <mergeCell ref="N8:O8"/>
    <mergeCell ref="G9:H9"/>
    <mergeCell ref="D10:E10"/>
    <mergeCell ref="G10:H10"/>
    <mergeCell ref="D4:F4"/>
    <mergeCell ref="N4:O4"/>
    <mergeCell ref="D6:F6"/>
    <mergeCell ref="N6:O6"/>
    <mergeCell ref="B2:D2"/>
    <mergeCell ref="F2:J2"/>
    <mergeCell ref="M2:P2"/>
    <mergeCell ref="B3:J3"/>
    <mergeCell ref="M3:R3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B46:R46"/>
    <mergeCell ref="B48:D48"/>
    <mergeCell ref="F48:H48"/>
    <mergeCell ref="G41:H41"/>
    <mergeCell ref="G42:H42"/>
    <mergeCell ref="G43:H43"/>
    <mergeCell ref="G44:H44"/>
    <mergeCell ref="M48:R48"/>
  </mergeCells>
  <printOptions/>
  <pageMargins left="0.12" right="0.12" top="0.17" bottom="0" header="0.15748031496062992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2010-10-20T18:00:30Z</cp:lastPrinted>
  <dcterms:created xsi:type="dcterms:W3CDTF">2003-05-12T21:21:55Z</dcterms:created>
  <dcterms:modified xsi:type="dcterms:W3CDTF">2015-05-15T14:58:55Z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